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3.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4.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drawings/drawing5.xml" ContentType="application/vnd.openxmlformats-officedocument.drawing+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ローカルフォルダ\fukushi\R5\02-業務\03-電子化\01-申請書\計量情報システム用\最終版\"/>
    </mc:Choice>
  </mc:AlternateContent>
  <bookViews>
    <workbookView xWindow="35250" yWindow="0" windowWidth="20490" windowHeight="7680"/>
  </bookViews>
  <sheets>
    <sheet name="申請者情報" sheetId="10" r:id="rId1"/>
    <sheet name="識別表1" sheetId="2" r:id="rId2"/>
    <sheet name="識別表2" sheetId="6" r:id="rId3"/>
    <sheet name="識別表3" sheetId="7" r:id="rId4"/>
    <sheet name="識別表4" sheetId="8" r:id="rId5"/>
    <sheet name="識別表5" sheetId="9" r:id="rId6"/>
    <sheet name="申請書" sheetId="5" r:id="rId7"/>
    <sheet name="入力フォーム" sheetId="1" state="hidden" r:id="rId8"/>
  </sheets>
  <definedNames>
    <definedName name="_xlnm.Print_Area" localSheetId="1">識別表1!$A$1:$T$30</definedName>
    <definedName name="_xlnm.Print_Area" localSheetId="2">識別表2!$A$1:$T$30</definedName>
    <definedName name="_xlnm.Print_Area" localSheetId="3">識別表3!$A$1:$T$30</definedName>
    <definedName name="_xlnm.Print_Area" localSheetId="4">識別表4!$A$1:$T$30</definedName>
    <definedName name="_xlnm.Print_Area" localSheetId="5">識別表5!$A$1:$T$30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9" l="1"/>
  <c r="D3" i="8"/>
  <c r="D3" i="7"/>
  <c r="D3" i="6"/>
  <c r="D3" i="2"/>
  <c r="H27" i="9" l="1"/>
  <c r="C27" i="9"/>
  <c r="H27" i="8"/>
  <c r="C27" i="8"/>
  <c r="H27" i="7"/>
  <c r="C27" i="7"/>
  <c r="H27" i="6"/>
  <c r="C27" i="6"/>
  <c r="D26" i="7"/>
  <c r="K26" i="7"/>
  <c r="Q26" i="7"/>
  <c r="I2" i="6"/>
  <c r="B24" i="5" l="1"/>
  <c r="B22" i="5"/>
  <c r="B20" i="5"/>
  <c r="B18" i="5"/>
  <c r="B16" i="5"/>
  <c r="E8" i="5" l="1"/>
  <c r="E7" i="5"/>
  <c r="G24" i="5" l="1"/>
  <c r="G22" i="5"/>
  <c r="G20" i="5"/>
  <c r="G18" i="5"/>
  <c r="G16" i="5"/>
  <c r="E6" i="5" l="1"/>
  <c r="AE9" i="1"/>
  <c r="AD9" i="1"/>
  <c r="AC9" i="1"/>
  <c r="AB9" i="1"/>
  <c r="AA9" i="1"/>
  <c r="Z9" i="1"/>
  <c r="AE8" i="1"/>
  <c r="AD8" i="1"/>
  <c r="AC8" i="1"/>
  <c r="AB8" i="1"/>
  <c r="AA8" i="1"/>
  <c r="Z8" i="1"/>
  <c r="AE7" i="1"/>
  <c r="AD7" i="1"/>
  <c r="AC7" i="1"/>
  <c r="AB7" i="1"/>
  <c r="AA7" i="1"/>
  <c r="Z7" i="1"/>
  <c r="AE6" i="1"/>
  <c r="AD6" i="1"/>
  <c r="AC6" i="1"/>
  <c r="AB6" i="1"/>
  <c r="AA6" i="1"/>
  <c r="Z6" i="1"/>
  <c r="AE5" i="1"/>
  <c r="AD5" i="1"/>
  <c r="AC5" i="1"/>
  <c r="AB5" i="1"/>
  <c r="AA5" i="1"/>
  <c r="Z5" i="1"/>
  <c r="Y5" i="1" l="1"/>
  <c r="Y6" i="1"/>
  <c r="Y7" i="1"/>
  <c r="Y8" i="1"/>
  <c r="Y9" i="1"/>
  <c r="A3" i="5" l="1"/>
  <c r="AX20" i="1" l="1"/>
  <c r="AX19" i="1"/>
  <c r="AE23" i="9" l="1"/>
  <c r="AD23" i="9" s="1"/>
  <c r="AB23" i="9"/>
  <c r="AA23" i="9" s="1"/>
  <c r="AE22" i="9"/>
  <c r="AD22" i="9" s="1"/>
  <c r="AB22" i="9"/>
  <c r="AA22" i="9" s="1"/>
  <c r="AE21" i="9"/>
  <c r="AD21" i="9" s="1"/>
  <c r="AB21" i="9"/>
  <c r="AA21" i="9" s="1"/>
  <c r="AE20" i="9"/>
  <c r="AD20" i="9" s="1"/>
  <c r="AB20" i="9"/>
  <c r="AA20" i="9" s="1"/>
  <c r="AE19" i="9"/>
  <c r="AD19" i="9" s="1"/>
  <c r="AB19" i="9"/>
  <c r="AA19" i="9" s="1"/>
  <c r="AE18" i="9"/>
  <c r="AD18" i="9" s="1"/>
  <c r="AB18" i="9"/>
  <c r="AA18" i="9" s="1"/>
  <c r="AE17" i="9"/>
  <c r="AD17" i="9" s="1"/>
  <c r="AB17" i="9"/>
  <c r="AA17" i="9" s="1"/>
  <c r="AE16" i="9"/>
  <c r="AD16" i="9" s="1"/>
  <c r="AB16" i="9"/>
  <c r="AA16" i="9" s="1"/>
  <c r="AE15" i="9"/>
  <c r="AD15" i="9" s="1"/>
  <c r="AB15" i="9"/>
  <c r="AA15" i="9" s="1"/>
  <c r="AE14" i="9"/>
  <c r="AD14" i="9" s="1"/>
  <c r="AB14" i="9"/>
  <c r="AA14" i="9" s="1"/>
  <c r="AE13" i="9"/>
  <c r="AD13" i="9" s="1"/>
  <c r="AB13" i="9"/>
  <c r="AA13" i="9" s="1"/>
  <c r="AE12" i="9"/>
  <c r="AD12" i="9" s="1"/>
  <c r="AB12" i="9"/>
  <c r="AA12" i="9" s="1"/>
  <c r="AE11" i="9"/>
  <c r="AD11" i="9" s="1"/>
  <c r="AB11" i="9"/>
  <c r="AA11" i="9" s="1"/>
  <c r="AE10" i="9"/>
  <c r="AD10" i="9" s="1"/>
  <c r="AB10" i="9"/>
  <c r="AA10" i="9" s="1"/>
  <c r="AE9" i="9"/>
  <c r="AD9" i="9" s="1"/>
  <c r="AB9" i="9"/>
  <c r="AA9" i="9" s="1"/>
  <c r="AB1" i="9"/>
  <c r="AE1" i="9" s="1"/>
  <c r="AA1" i="9"/>
  <c r="AD1" i="9" s="1"/>
  <c r="AE23" i="8"/>
  <c r="AD23" i="8" s="1"/>
  <c r="AB23" i="8"/>
  <c r="AA23" i="8" s="1"/>
  <c r="AE22" i="8"/>
  <c r="AD22" i="8" s="1"/>
  <c r="AB22" i="8"/>
  <c r="AA22" i="8" s="1"/>
  <c r="AE21" i="8"/>
  <c r="AD21" i="8" s="1"/>
  <c r="AB21" i="8"/>
  <c r="AA21" i="8" s="1"/>
  <c r="AE20" i="8"/>
  <c r="AD20" i="8" s="1"/>
  <c r="AB20" i="8"/>
  <c r="AA20" i="8" s="1"/>
  <c r="AE19" i="8"/>
  <c r="AD19" i="8" s="1"/>
  <c r="AB19" i="8"/>
  <c r="AA19" i="8" s="1"/>
  <c r="AE18" i="8"/>
  <c r="AD18" i="8" s="1"/>
  <c r="AB18" i="8"/>
  <c r="AA18" i="8" s="1"/>
  <c r="AE17" i="8"/>
  <c r="AD17" i="8" s="1"/>
  <c r="AB17" i="8"/>
  <c r="AA17" i="8" s="1"/>
  <c r="AE16" i="8"/>
  <c r="AD16" i="8" s="1"/>
  <c r="AB16" i="8"/>
  <c r="AA16" i="8" s="1"/>
  <c r="AE15" i="8"/>
  <c r="AD15" i="8" s="1"/>
  <c r="AB15" i="8"/>
  <c r="AA15" i="8" s="1"/>
  <c r="AE14" i="8"/>
  <c r="AD14" i="8" s="1"/>
  <c r="AB14" i="8"/>
  <c r="AA14" i="8" s="1"/>
  <c r="AE13" i="8"/>
  <c r="AD13" i="8" s="1"/>
  <c r="AB13" i="8"/>
  <c r="AA13" i="8" s="1"/>
  <c r="AE12" i="8"/>
  <c r="AD12" i="8" s="1"/>
  <c r="AB12" i="8"/>
  <c r="AA12" i="8" s="1"/>
  <c r="AE11" i="8"/>
  <c r="AD11" i="8" s="1"/>
  <c r="AB11" i="8"/>
  <c r="AA11" i="8" s="1"/>
  <c r="AE10" i="8"/>
  <c r="AD10" i="8" s="1"/>
  <c r="AB10" i="8"/>
  <c r="AA10" i="8" s="1"/>
  <c r="AE9" i="8"/>
  <c r="AD9" i="8" s="1"/>
  <c r="AB9" i="8"/>
  <c r="AA9" i="8" s="1"/>
  <c r="AB1" i="8"/>
  <c r="AE1" i="8" s="1"/>
  <c r="AA1" i="8"/>
  <c r="AD1" i="8" s="1"/>
  <c r="AE23" i="7"/>
  <c r="AD23" i="7" s="1"/>
  <c r="AB23" i="7"/>
  <c r="AA23" i="7" s="1"/>
  <c r="AE22" i="7"/>
  <c r="AD22" i="7" s="1"/>
  <c r="AB22" i="7"/>
  <c r="AA22" i="7" s="1"/>
  <c r="AE21" i="7"/>
  <c r="AD21" i="7" s="1"/>
  <c r="AB21" i="7"/>
  <c r="AA21" i="7" s="1"/>
  <c r="AE20" i="7"/>
  <c r="AD20" i="7" s="1"/>
  <c r="AB20" i="7"/>
  <c r="AA20" i="7" s="1"/>
  <c r="AE19" i="7"/>
  <c r="AD19" i="7" s="1"/>
  <c r="AB19" i="7"/>
  <c r="AA19" i="7" s="1"/>
  <c r="AE18" i="7"/>
  <c r="AD18" i="7" s="1"/>
  <c r="AB18" i="7"/>
  <c r="AA18" i="7" s="1"/>
  <c r="AE17" i="7"/>
  <c r="AD17" i="7" s="1"/>
  <c r="AB17" i="7"/>
  <c r="AA17" i="7" s="1"/>
  <c r="AE16" i="7"/>
  <c r="AD16" i="7" s="1"/>
  <c r="AB16" i="7"/>
  <c r="AA16" i="7" s="1"/>
  <c r="AE15" i="7"/>
  <c r="AD15" i="7" s="1"/>
  <c r="AB15" i="7"/>
  <c r="AA15" i="7" s="1"/>
  <c r="AE14" i="7"/>
  <c r="AD14" i="7" s="1"/>
  <c r="AB14" i="7"/>
  <c r="AA14" i="7" s="1"/>
  <c r="AE13" i="7"/>
  <c r="AD13" i="7" s="1"/>
  <c r="AB13" i="7"/>
  <c r="AA13" i="7" s="1"/>
  <c r="AE12" i="7"/>
  <c r="AD12" i="7" s="1"/>
  <c r="AB12" i="7"/>
  <c r="AA12" i="7" s="1"/>
  <c r="AE11" i="7"/>
  <c r="AD11" i="7" s="1"/>
  <c r="AB11" i="7"/>
  <c r="AA11" i="7" s="1"/>
  <c r="AE10" i="7"/>
  <c r="AD10" i="7" s="1"/>
  <c r="AB10" i="7"/>
  <c r="AA10" i="7" s="1"/>
  <c r="AE9" i="7"/>
  <c r="AD9" i="7" s="1"/>
  <c r="AB9" i="7"/>
  <c r="AA9" i="7" s="1"/>
  <c r="AB1" i="7"/>
  <c r="AE1" i="7" s="1"/>
  <c r="AA1" i="7"/>
  <c r="AD1" i="7" s="1"/>
  <c r="AE23" i="6"/>
  <c r="AD23" i="6" s="1"/>
  <c r="AB23" i="6"/>
  <c r="AA23" i="6" s="1"/>
  <c r="AE22" i="6"/>
  <c r="AD22" i="6" s="1"/>
  <c r="AB22" i="6"/>
  <c r="AA22" i="6" s="1"/>
  <c r="AE21" i="6"/>
  <c r="AD21" i="6" s="1"/>
  <c r="AB21" i="6"/>
  <c r="AA21" i="6" s="1"/>
  <c r="AE20" i="6"/>
  <c r="AD20" i="6" s="1"/>
  <c r="AB20" i="6"/>
  <c r="AA20" i="6" s="1"/>
  <c r="AE19" i="6"/>
  <c r="AD19" i="6" s="1"/>
  <c r="AB19" i="6"/>
  <c r="AA19" i="6" s="1"/>
  <c r="AE18" i="6"/>
  <c r="AD18" i="6" s="1"/>
  <c r="AB18" i="6"/>
  <c r="AA18" i="6" s="1"/>
  <c r="AE17" i="6"/>
  <c r="AD17" i="6" s="1"/>
  <c r="AB17" i="6"/>
  <c r="AA17" i="6" s="1"/>
  <c r="AE16" i="6"/>
  <c r="AD16" i="6" s="1"/>
  <c r="AB16" i="6"/>
  <c r="AA16" i="6" s="1"/>
  <c r="AE15" i="6"/>
  <c r="AD15" i="6" s="1"/>
  <c r="AB15" i="6"/>
  <c r="AA15" i="6" s="1"/>
  <c r="AE14" i="6"/>
  <c r="AD14" i="6" s="1"/>
  <c r="AB14" i="6"/>
  <c r="AA14" i="6" s="1"/>
  <c r="AE13" i="6"/>
  <c r="AD13" i="6" s="1"/>
  <c r="AB13" i="6"/>
  <c r="AA13" i="6" s="1"/>
  <c r="AE12" i="6"/>
  <c r="AD12" i="6" s="1"/>
  <c r="AB12" i="6"/>
  <c r="AA12" i="6" s="1"/>
  <c r="AE11" i="6"/>
  <c r="AD11" i="6" s="1"/>
  <c r="AB11" i="6"/>
  <c r="AA11" i="6" s="1"/>
  <c r="AE10" i="6"/>
  <c r="AD10" i="6" s="1"/>
  <c r="AB10" i="6"/>
  <c r="AA10" i="6" s="1"/>
  <c r="AE9" i="6"/>
  <c r="AD9" i="6" s="1"/>
  <c r="AB9" i="6"/>
  <c r="AA9" i="6" s="1"/>
  <c r="AB1" i="6"/>
  <c r="AE1" i="6" s="1"/>
  <c r="AA1" i="6"/>
  <c r="AD1" i="6" s="1"/>
  <c r="AA1" i="2"/>
  <c r="AD1" i="2" s="1"/>
  <c r="AB1" i="2"/>
  <c r="AE1" i="2" s="1"/>
  <c r="AE10" i="2"/>
  <c r="AD10" i="2" s="1"/>
  <c r="AE11" i="2"/>
  <c r="AD11" i="2" s="1"/>
  <c r="AE12" i="2"/>
  <c r="AD12" i="2" s="1"/>
  <c r="AE13" i="2"/>
  <c r="AD13" i="2" s="1"/>
  <c r="AE14" i="2"/>
  <c r="AD14" i="2" s="1"/>
  <c r="AE15" i="2"/>
  <c r="AD15" i="2" s="1"/>
  <c r="AE16" i="2"/>
  <c r="AD16" i="2" s="1"/>
  <c r="AE17" i="2"/>
  <c r="AD17" i="2" s="1"/>
  <c r="AE18" i="2"/>
  <c r="AD18" i="2" s="1"/>
  <c r="AE19" i="2"/>
  <c r="AD19" i="2" s="1"/>
  <c r="AE20" i="2"/>
  <c r="AD20" i="2" s="1"/>
  <c r="AE21" i="2"/>
  <c r="AD21" i="2" s="1"/>
  <c r="AE22" i="2"/>
  <c r="AD22" i="2" s="1"/>
  <c r="AE23" i="2"/>
  <c r="AD23" i="2" s="1"/>
  <c r="AE9" i="2"/>
  <c r="AD9" i="2" s="1"/>
  <c r="AB10" i="2"/>
  <c r="AA10" i="2" s="1"/>
  <c r="AB11" i="2"/>
  <c r="AA11" i="2" s="1"/>
  <c r="AB12" i="2"/>
  <c r="AA12" i="2" s="1"/>
  <c r="AB13" i="2"/>
  <c r="AA13" i="2" s="1"/>
  <c r="AB14" i="2"/>
  <c r="AA14" i="2" s="1"/>
  <c r="AB15" i="2"/>
  <c r="AA15" i="2" s="1"/>
  <c r="AB16" i="2"/>
  <c r="AA16" i="2" s="1"/>
  <c r="AB17" i="2"/>
  <c r="AA17" i="2" s="1"/>
  <c r="AB18" i="2"/>
  <c r="AA18" i="2" s="1"/>
  <c r="AB19" i="2"/>
  <c r="AA19" i="2" s="1"/>
  <c r="AB20" i="2"/>
  <c r="AA20" i="2" s="1"/>
  <c r="AB21" i="2"/>
  <c r="AA21" i="2" s="1"/>
  <c r="AB22" i="2"/>
  <c r="AA22" i="2" s="1"/>
  <c r="AB23" i="2"/>
  <c r="AA23" i="2" s="1"/>
  <c r="AB9" i="2"/>
  <c r="AA9" i="2" s="1"/>
  <c r="H27" i="2" l="1"/>
  <c r="Q26" i="2"/>
  <c r="K26" i="2"/>
  <c r="D26" i="2" l="1"/>
  <c r="Q26" i="9"/>
  <c r="K26" i="9"/>
  <c r="Q26" i="8"/>
  <c r="K26" i="8"/>
  <c r="Q26" i="6"/>
  <c r="K26" i="6"/>
  <c r="D26" i="6" l="1"/>
  <c r="O5" i="1"/>
  <c r="D26" i="9"/>
  <c r="C27" i="2"/>
  <c r="D26" i="8"/>
  <c r="I2" i="9"/>
  <c r="I2" i="8"/>
  <c r="I2" i="7"/>
  <c r="I2" i="2"/>
  <c r="E5" i="1" l="1"/>
  <c r="D5" i="1"/>
  <c r="A5" i="1"/>
  <c r="X5" i="1"/>
  <c r="V5" i="1"/>
  <c r="C16" i="5"/>
  <c r="M5" i="1"/>
  <c r="L5" i="1"/>
  <c r="C5" i="1"/>
  <c r="N5" i="1"/>
  <c r="P5" i="1"/>
  <c r="D16" i="5" s="1"/>
  <c r="O7" i="1"/>
  <c r="E7" i="1" l="1"/>
  <c r="D7" i="1"/>
  <c r="A7" i="1"/>
  <c r="V7" i="1"/>
  <c r="X7" i="1"/>
  <c r="M7" i="1"/>
  <c r="L7" i="1"/>
  <c r="A16" i="5"/>
  <c r="C7" i="1"/>
  <c r="N7" i="1"/>
  <c r="C20" i="5"/>
  <c r="W7" i="1"/>
  <c r="Q7" i="1"/>
  <c r="P7" i="1"/>
  <c r="D20" i="5" s="1"/>
  <c r="O8" i="1"/>
  <c r="O9" i="1"/>
  <c r="O6" i="1"/>
  <c r="E9" i="1" l="1"/>
  <c r="A9" i="1"/>
  <c r="D9" i="1"/>
  <c r="E6" i="1"/>
  <c r="D6" i="1"/>
  <c r="A6" i="1"/>
  <c r="E8" i="1"/>
  <c r="D8" i="1"/>
  <c r="A8" i="1"/>
  <c r="A20" i="5"/>
  <c r="V6" i="1"/>
  <c r="X6" i="1"/>
  <c r="V9" i="1"/>
  <c r="X9" i="1"/>
  <c r="V8" i="1"/>
  <c r="X8" i="1"/>
  <c r="M9" i="1"/>
  <c r="L9" i="1"/>
  <c r="M6" i="1"/>
  <c r="L6" i="1"/>
  <c r="M8" i="1"/>
  <c r="L8" i="1"/>
  <c r="C9" i="1"/>
  <c r="N9" i="1"/>
  <c r="N6" i="1"/>
  <c r="C6" i="1"/>
  <c r="N8" i="1"/>
  <c r="C8" i="1"/>
  <c r="S7" i="1"/>
  <c r="F20" i="5" s="1"/>
  <c r="E20" i="5"/>
  <c r="C18" i="5"/>
  <c r="C22" i="5"/>
  <c r="C24" i="5"/>
  <c r="A24" i="5" s="1"/>
  <c r="P9" i="1"/>
  <c r="D24" i="5" s="1"/>
  <c r="W9" i="1"/>
  <c r="W8" i="1"/>
  <c r="W6" i="1"/>
  <c r="Q9" i="1"/>
  <c r="E24" i="5" s="1"/>
  <c r="Q6" i="1"/>
  <c r="P6" i="1"/>
  <c r="D18" i="5" s="1"/>
  <c r="Q8" i="1"/>
  <c r="E22" i="5" s="1"/>
  <c r="P8" i="1"/>
  <c r="D22" i="5" s="1"/>
  <c r="A18" i="5" l="1"/>
  <c r="A22" i="5"/>
  <c r="S8" i="1"/>
  <c r="F22" i="5" s="1"/>
  <c r="S9" i="1"/>
  <c r="F24" i="5" s="1"/>
  <c r="S6" i="1"/>
  <c r="F18" i="5" s="1"/>
  <c r="E18" i="5"/>
  <c r="W5" i="1" l="1"/>
  <c r="Q5" i="1"/>
  <c r="E16" i="5" s="1"/>
  <c r="S5" i="1" l="1"/>
  <c r="C26" i="5"/>
  <c r="F16" i="5" l="1"/>
  <c r="F26" i="5" s="1"/>
</calcChain>
</file>

<file path=xl/sharedStrings.xml><?xml version="1.0" encoding="utf-8"?>
<sst xmlns="http://schemas.openxmlformats.org/spreadsheetml/2006/main" count="522" uniqueCount="144">
  <si>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</si>
  <si>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</si>
  <si>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</si>
  <si>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</si>
  <si>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</si>
  <si>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</si>
  <si>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</si>
  <si>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</si>
  <si>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</si>
  <si>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使用者</t>
    <rPh sb="0" eb="3">
      <t>シヨウシャ</t>
    </rPh>
    <phoneticPr fontId="1"/>
  </si>
  <si>
    <t>種別</t>
    <rPh sb="0" eb="2">
      <t>シュベツ</t>
    </rPh>
    <phoneticPr fontId="1"/>
  </si>
  <si>
    <t>用途</t>
    <rPh sb="0" eb="2">
      <t>ヨウト</t>
    </rPh>
    <phoneticPr fontId="1"/>
  </si>
  <si>
    <t>圧力媒体</t>
    <phoneticPr fontId="1"/>
  </si>
  <si>
    <t>No.</t>
    <phoneticPr fontId="1"/>
  </si>
  <si>
    <t>能　力</t>
    <rPh sb="0" eb="1">
      <t>ノウ</t>
    </rPh>
    <rPh sb="2" eb="3">
      <t>チカラ</t>
    </rPh>
    <phoneticPr fontId="1"/>
  </si>
  <si>
    <t>数量</t>
  </si>
  <si>
    <t>証印</t>
    <rPh sb="0" eb="2">
      <t>ショウイン</t>
    </rPh>
    <phoneticPr fontId="1"/>
  </si>
  <si>
    <t>単双</t>
    <rPh sb="0" eb="1">
      <t>タン</t>
    </rPh>
    <rPh sb="1" eb="2">
      <t>ソウ</t>
    </rPh>
    <phoneticPr fontId="1"/>
  </si>
  <si>
    <t>合否</t>
    <rPh sb="0" eb="2">
      <t>ゴウヒ</t>
    </rPh>
    <phoneticPr fontId="1"/>
  </si>
  <si>
    <t>検定数</t>
    <rPh sb="0" eb="2">
      <t>ケンテイ</t>
    </rPh>
    <rPh sb="2" eb="3">
      <t>スウ</t>
    </rPh>
    <phoneticPr fontId="1"/>
  </si>
  <si>
    <t>内訳</t>
    <rPh sb="0" eb="2">
      <t>ウチワケ</t>
    </rPh>
    <phoneticPr fontId="1"/>
  </si>
  <si>
    <t>単針</t>
    <rPh sb="0" eb="1">
      <t>タン</t>
    </rPh>
    <rPh sb="1" eb="2">
      <t>シン</t>
    </rPh>
    <phoneticPr fontId="1"/>
  </si>
  <si>
    <t>双針</t>
    <rPh sb="0" eb="1">
      <t>ソウ</t>
    </rPh>
    <rPh sb="1" eb="2">
      <t>シン</t>
    </rPh>
    <phoneticPr fontId="1"/>
  </si>
  <si>
    <t>不合格</t>
    <rPh sb="0" eb="3">
      <t>フゴウカク</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</si>
  <si>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</si>
  <si>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</si>
  <si>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</si>
  <si>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</si>
  <si>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</si>
  <si>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</si>
  <si>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</si>
  <si>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</si>
  <si>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t>検定申請書</t>
  </si>
  <si>
    <t>東京都計量検定所長　殿</t>
  </si>
  <si>
    <t>下記の特定計量器につき、検定を受けたいので、申請します。</t>
  </si>
  <si>
    <t>１　検定を受けようとする特定計量器</t>
  </si>
  <si>
    <t>種類</t>
  </si>
  <si>
    <t>新品、</t>
  </si>
  <si>
    <t>１個当</t>
  </si>
  <si>
    <t>備考</t>
  </si>
  <si>
    <t>修理品</t>
  </si>
  <si>
    <t>たりの</t>
  </si>
  <si>
    <t>の別</t>
  </si>
  <si>
    <t>合計</t>
  </si>
  <si>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</si>
  <si>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</si>
  <si>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</si>
  <si>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</si>
  <si>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手数料区分</t>
    <rPh sb="0" eb="3">
      <t>テスウリョウ</t>
    </rPh>
    <rPh sb="3" eb="5">
      <t>クブン</t>
    </rPh>
    <phoneticPr fontId="1"/>
  </si>
  <si>
    <t>料金表</t>
    <rPh sb="0" eb="2">
      <t>リョウキン</t>
    </rPh>
    <rPh sb="2" eb="3">
      <t>ヒョウ</t>
    </rPh>
    <phoneticPr fontId="1"/>
  </si>
  <si>
    <t>区分</t>
    <rPh sb="0" eb="2">
      <t>クブン</t>
    </rPh>
    <phoneticPr fontId="1"/>
  </si>
  <si>
    <t>50MPa以下</t>
    <rPh sb="5" eb="7">
      <t>イカ</t>
    </rPh>
    <phoneticPr fontId="1"/>
  </si>
  <si>
    <t>100MPa以下</t>
    <rPh sb="6" eb="8">
      <t>イカ</t>
    </rPh>
    <phoneticPr fontId="1"/>
  </si>
  <si>
    <t>100MPa超</t>
    <rPh sb="6" eb="7">
      <t>コ</t>
    </rPh>
    <phoneticPr fontId="1"/>
  </si>
  <si>
    <t>型式又は
能力</t>
    <rPh sb="5" eb="7">
      <t>ノウリョク</t>
    </rPh>
    <phoneticPr fontId="1"/>
  </si>
  <si>
    <t>電話番号</t>
    <rPh sb="0" eb="2">
      <t>デンワ</t>
    </rPh>
    <rPh sb="2" eb="4">
      <t>バンゴウ</t>
    </rPh>
    <phoneticPr fontId="1"/>
  </si>
  <si>
    <r>
      <rPr>
        <sz val="10.5"/>
        <color rgb="FF00000A"/>
        <rFont val="ＭＳ ゴシック"/>
        <family val="3"/>
        <charset val="128"/>
      </rPr>
      <t>様式第１</t>
    </r>
    <r>
      <rPr>
        <sz val="10.5"/>
        <color rgb="FF00000A"/>
        <rFont val="ＭＳ 明朝"/>
        <family val="1"/>
        <charset val="128"/>
      </rPr>
      <t>（第3条関係）</t>
    </r>
    <phoneticPr fontId="1"/>
  </si>
  <si>
    <t>圧力計検定申請入力フォーム</t>
    <rPh sb="5" eb="7">
      <t>シンセイ</t>
    </rPh>
    <phoneticPr fontId="1"/>
  </si>
  <si>
    <t>kPa</t>
    <phoneticPr fontId="1"/>
  </si>
  <si>
    <t>Pa</t>
    <phoneticPr fontId="1"/>
  </si>
  <si>
    <t>MPa</t>
    <phoneticPr fontId="1"/>
  </si>
  <si>
    <t>申請書名称</t>
    <rPh sb="0" eb="3">
      <t>シンセイショ</t>
    </rPh>
    <rPh sb="3" eb="5">
      <t>メイショウ</t>
    </rPh>
    <phoneticPr fontId="1"/>
  </si>
  <si>
    <t>圧力</t>
    <rPh sb="0" eb="2">
      <t>アツリョク</t>
    </rPh>
    <phoneticPr fontId="1"/>
  </si>
  <si>
    <t>範囲</t>
    <rPh sb="0" eb="2">
      <t>ハンイ</t>
    </rPh>
    <phoneticPr fontId="1"/>
  </si>
  <si>
    <t>Pa</t>
    <phoneticPr fontId="1"/>
  </si>
  <si>
    <t>申請者名称（組織名）</t>
    <rPh sb="0" eb="3">
      <t>シンセイシャ</t>
    </rPh>
    <rPh sb="3" eb="5">
      <t>メイショウ</t>
    </rPh>
    <rPh sb="6" eb="9">
      <t>ソシキメイ</t>
    </rPh>
    <phoneticPr fontId="1"/>
  </si>
  <si>
    <t>申請者氏名（代表者名）</t>
    <rPh sb="0" eb="3">
      <t>シンセイシャ</t>
    </rPh>
    <rPh sb="3" eb="5">
      <t>シメイ</t>
    </rPh>
    <rPh sb="6" eb="9">
      <t>ダイヒョウシャ</t>
    </rPh>
    <rPh sb="9" eb="10">
      <t>メイ</t>
    </rPh>
    <phoneticPr fontId="1"/>
  </si>
  <si>
    <r>
      <t>2</t>
    </r>
    <r>
      <rPr>
        <sz val="10.5"/>
        <color rgb="FF00000A"/>
        <rFont val="ＭＳ 明朝"/>
        <family val="1"/>
        <charset val="128"/>
      </rPr>
      <t>　検定所以外の場所において検定を受けようとするときはその場所、理由及び検定を行うことを希望する期日</t>
    </r>
    <phoneticPr fontId="1"/>
  </si>
  <si>
    <t>申請者は、申請者情報および識別表1～5タブの黄色セルのみ記入</t>
    <rPh sb="5" eb="8">
      <t>シンセイシャ</t>
    </rPh>
    <rPh sb="8" eb="10">
      <t>ジョウホウ</t>
    </rPh>
    <phoneticPr fontId="1"/>
  </si>
  <si>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phoneticPr fontId="1"/>
  </si>
  <si>
    <t>禁油禁水協定書</t>
    <rPh sb="0" eb="4">
      <t>キンユキンスイ</t>
    </rPh>
    <rPh sb="4" eb="7">
      <t>キョウテイショ</t>
    </rPh>
    <phoneticPr fontId="1"/>
  </si>
  <si>
    <t>圧力計検定識別表</t>
    <phoneticPr fontId="1"/>
  </si>
  <si>
    <t>申請者は、黄色セルのみ記入</t>
    <phoneticPr fontId="1"/>
  </si>
  <si>
    <t>合格証明願　発行枚数</t>
    <rPh sb="0" eb="2">
      <t>ゴウカク</t>
    </rPh>
    <rPh sb="2" eb="5">
      <t>ショウメイネガ</t>
    </rPh>
    <rPh sb="6" eb="8">
      <t>ハッコウ</t>
    </rPh>
    <rPh sb="8" eb="10">
      <t>マイスウ</t>
    </rPh>
    <phoneticPr fontId="1"/>
  </si>
  <si>
    <t>枝番</t>
    <rPh sb="0" eb="2">
      <t>エダバン</t>
    </rPh>
    <phoneticPr fontId="1"/>
  </si>
  <si>
    <t>申請者</t>
    <rPh sb="0" eb="3">
      <t>シンセイシャ</t>
    </rPh>
    <phoneticPr fontId="1"/>
  </si>
  <si>
    <t>器差</t>
    <phoneticPr fontId="1"/>
  </si>
  <si>
    <t>その他</t>
    <phoneticPr fontId="1"/>
  </si>
  <si>
    <t>料金</t>
    <rPh sb="0" eb="2">
      <t>リョウキン</t>
    </rPh>
    <phoneticPr fontId="1"/>
  </si>
  <si>
    <t>器差</t>
    <rPh sb="0" eb="2">
      <t>キサ</t>
    </rPh>
    <phoneticPr fontId="1"/>
  </si>
  <si>
    <t>零変化</t>
    <rPh sb="0" eb="1">
      <t>ゼロ</t>
    </rPh>
    <rPh sb="1" eb="3">
      <t>ヘンカ</t>
    </rPh>
    <phoneticPr fontId="1"/>
  </si>
  <si>
    <t>管漏洩</t>
    <phoneticPr fontId="1"/>
  </si>
  <si>
    <t>耐久</t>
    <phoneticPr fontId="1"/>
  </si>
  <si>
    <t>その他</t>
    <phoneticPr fontId="1"/>
  </si>
  <si>
    <t>零変化</t>
    <phoneticPr fontId="1"/>
  </si>
  <si>
    <t>アネロイド型圧力計</t>
    <rPh sb="5" eb="6">
      <t>ガタ</t>
    </rPh>
    <rPh sb="6" eb="9">
      <t>アツリョクケイ</t>
    </rPh>
    <phoneticPr fontId="1"/>
  </si>
  <si>
    <t>申請情報</t>
    <rPh sb="0" eb="2">
      <t>シンセイ</t>
    </rPh>
    <rPh sb="2" eb="4">
      <t>ジョウホウ</t>
    </rPh>
    <phoneticPr fontId="1"/>
  </si>
  <si>
    <t>申請番号</t>
    <rPh sb="0" eb="2">
      <t>シンセイ</t>
    </rPh>
    <rPh sb="2" eb="4">
      <t>バンゴウ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</si>
  <si>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</si>
  <si>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</si>
  <si>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</si>
  <si>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</si>
  <si>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再申請</t>
    <rPh sb="0" eb="3">
      <t>サイシンセイ</t>
    </rPh>
    <phoneticPr fontId="1"/>
  </si>
  <si>
    <t>電子/窓口</t>
    <rPh sb="0" eb="2">
      <t>デンシ</t>
    </rPh>
    <rPh sb="3" eb="5">
      <t>マドグチ</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</si>
  <si>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</si>
  <si>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</si>
  <si>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</si>
  <si>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</si>
  <si>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</si>
  <si>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</si>
  <si>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</si>
  <si>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</si>
  <si>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実績情報</t>
    <rPh sb="0" eb="2">
      <t>ジッセキ</t>
    </rPh>
    <rPh sb="2" eb="4">
      <t>ジョウホウ</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</si>
  <si>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</si>
  <si>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</si>
  <si>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</si>
  <si>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</si>
  <si>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</si>
  <si>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検定者3</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</si>
  <si>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</si>
  <si>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</si>
  <si>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</si>
  <si>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</si>
  <si>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</si>
  <si>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</si>
  <si>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</si>
  <si>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</si>
  <si>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</si>
  <si>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</si>
  <si>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</si>
  <si>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</si>
  <si>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</si>
  <si>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</si>
  <si>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　</t>
  </si>
  <si>
    <t>構造</t>
    <phoneticPr fontId="1"/>
  </si>
  <si>
    <t>構造</t>
    <rPh sb="0" eb="2">
      <t>コウゾウ</t>
    </rPh>
    <phoneticPr fontId="1"/>
  </si>
  <si>
    <t>納付日</t>
    <rPh sb="0" eb="2">
      <t>ノウフ</t>
    </rPh>
    <rPh sb="2" eb="3">
      <t>ビ</t>
    </rPh>
    <phoneticPr fontId="1"/>
  </si>
  <si>
    <t>再検定</t>
    <rPh sb="0" eb="3">
      <t>サイケンテイ</t>
    </rPh>
    <phoneticPr fontId="1"/>
  </si>
  <si>
    <t xml:space="preserve">                      申請者　住　　　　所　  　　　    　　　　</t>
    <phoneticPr fontId="1"/>
  </si>
  <si>
    <t>氏　　　　名</t>
  </si>
  <si>
    <t>申請者チェック</t>
    <rPh sb="0" eb="3">
      <t>シンセイシャ</t>
    </rPh>
    <phoneticPr fontId="1"/>
  </si>
  <si>
    <t>基準適合確認</t>
    <rPh sb="0" eb="2">
      <t>キジュン</t>
    </rPh>
    <rPh sb="2" eb="4">
      <t>テキゴウ</t>
    </rPh>
    <rPh sb="4" eb="6">
      <t>カクニン</t>
    </rPh>
    <phoneticPr fontId="1"/>
  </si>
  <si>
    <t>修理品の場合</t>
    <rPh sb="0" eb="2">
      <t>シュウリ</t>
    </rPh>
    <rPh sb="2" eb="3">
      <t>ヒン</t>
    </rPh>
    <rPh sb="4" eb="6">
      <t>バアイ</t>
    </rPh>
    <phoneticPr fontId="1"/>
  </si>
  <si>
    <t>製造者名
記号の使用</t>
    <rPh sb="0" eb="2">
      <t>セイゾウ</t>
    </rPh>
    <rPh sb="2" eb="3">
      <t>シャ</t>
    </rPh>
    <rPh sb="3" eb="4">
      <t>メイ</t>
    </rPh>
    <rPh sb="5" eb="7">
      <t>キゴウ</t>
    </rPh>
    <rPh sb="8" eb="10">
      <t>シヨウ</t>
    </rPh>
    <phoneticPr fontId="1"/>
  </si>
  <si>
    <t>登録商標</t>
  </si>
  <si>
    <t>型式承認図面</t>
    <rPh sb="0" eb="2">
      <t>カタシキ</t>
    </rPh>
    <rPh sb="2" eb="4">
      <t>ショウニン</t>
    </rPh>
    <rPh sb="4" eb="6">
      <t>ズメン</t>
    </rPh>
    <phoneticPr fontId="1"/>
  </si>
  <si>
    <t>提出済み</t>
  </si>
  <si>
    <t>封印</t>
    <rPh sb="0" eb="2">
      <t>フウイン</t>
    </rPh>
    <phoneticPr fontId="1"/>
  </si>
  <si>
    <t>合・否</t>
    <rPh sb="0" eb="1">
      <t>アイ</t>
    </rPh>
    <rPh sb="2" eb="3">
      <t>イナ</t>
    </rPh>
    <phoneticPr fontId="1"/>
  </si>
  <si>
    <t>型式承認番号</t>
    <rPh sb="0" eb="2">
      <t>カタシキ</t>
    </rPh>
    <rPh sb="2" eb="4">
      <t>ショウニン</t>
    </rPh>
    <rPh sb="4" eb="6">
      <t>バンゴウ</t>
    </rPh>
    <phoneticPr fontId="1"/>
  </si>
  <si>
    <t>検定所確認欄</t>
    <rPh sb="0" eb="2">
      <t>ケンテイ</t>
    </rPh>
    <rPh sb="2" eb="3">
      <t>ショ</t>
    </rPh>
    <rPh sb="3" eb="5">
      <t>カクニン</t>
    </rPh>
    <rPh sb="5" eb="6">
      <t>ラン</t>
    </rPh>
    <phoneticPr fontId="1"/>
  </si>
  <si>
    <t>製造番号</t>
    <rPh sb="0" eb="2">
      <t>セイゾウ</t>
    </rPh>
    <rPh sb="2" eb="4">
      <t>バンゴウ</t>
    </rPh>
    <phoneticPr fontId="1"/>
  </si>
  <si>
    <t>事業者種別</t>
    <rPh sb="0" eb="3">
      <t>ジギョウシャ</t>
    </rPh>
    <rPh sb="3" eb="5">
      <t>シュベツ</t>
    </rPh>
    <phoneticPr fontId="1"/>
  </si>
  <si>
    <t>ver.20240228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</si>
</sst>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Red]\(0\)"/>
    <numFmt numFmtId="179" formatCode="[DBNum3][$-411]ggge&quot;年&quot;m&quot;月&quot;d&quot;日&quot;;@"/>
    <numFmt numFmtId="180" formatCode="yyyy&quot;年&quot;m&quot;月&quot;d&quot;日&quot;;@"/>
  </numFmts>
  <fonts count="20"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9"/>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20"/>
      <color theme="1"/>
      <name val="游ゴシック"/>
      <family val="3"/>
      <charset val="128"/>
      <scheme val="minor"/>
    </font>
    <font>
      <sz val="11"/>
      <name val="游ゴシック"/>
      <family val="2"/>
      <charset val="128"/>
      <scheme val="minor"/>
    </font>
    <font>
      <sz val="10.5"/>
      <color theme="1"/>
      <name val="ＭＳ 明朝"/>
      <family val="1"/>
      <charset val="128"/>
    </font>
    <font>
      <sz val="11"/>
      <color rgb="FFFF0000"/>
      <name val="游ゴシック"/>
      <family val="2"/>
      <charset val="128"/>
      <scheme val="minor"/>
    </font>
    <font>
      <sz val="10"/>
      <color rgb="FFFF0000"/>
      <name val="游ゴシック"/>
      <family val="3"/>
      <charset val="128"/>
      <scheme val="minor"/>
    </font>
    <font>
      <sz val="9"/>
      <color rgb="FF000000"/>
      <name val="Meiryo UI"/>
      <family val="3"/>
      <charset val="128"/>
    </font>
    <font>
      <sz val="14"/>
      <color theme="1"/>
      <name val="游ゴシック"/>
      <family val="3"/>
      <charset val="128"/>
      <scheme val="minor"/>
    </font>
    <font>
      <sz val="11"/>
      <name val="游ゴシック"/>
      <family val="3"/>
      <charset val="128"/>
      <scheme val="minor"/>
    </font>
    <font>
      <sz val="11"/>
      <color rgb="FF0000FF"/>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93">
    <xf numFmtId="0" fontId="0" fillId="0" borderId="0" xfId="0">
      <alignment vertical="center"/>
    </xf>
    <xf numFmtId="0" fontId="2" fillId="0" borderId="0" xfId="0" applyFont="1" applyAlignment="1">
      <alignment vertical="center"/>
    </xf>
    <xf numFmtId="0" fontId="0" fillId="0" borderId="1" xfId="0" applyBorder="1">
      <alignment vertical="center"/>
    </xf>
    <xf numFmtId="0" fontId="5" fillId="0" borderId="0" xfId="0" applyFont="1" applyAlignment="1">
      <alignment horizontal="justify"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lignment vertical="center"/>
    </xf>
    <xf numFmtId="0" fontId="9" fillId="0" borderId="3" xfId="0" applyFont="1" applyBorder="1" applyAlignment="1">
      <alignment vertical="center"/>
    </xf>
    <xf numFmtId="0" fontId="9" fillId="0" borderId="4" xfId="0" applyFont="1" applyBorder="1" applyAlignment="1">
      <alignment horizontal="left" vertical="center"/>
    </xf>
    <xf numFmtId="38" fontId="5" fillId="2" borderId="1" xfId="1" applyFont="1" applyFill="1" applyBorder="1" applyAlignment="1">
      <alignment horizontal="center" vertical="center" wrapText="1"/>
    </xf>
    <xf numFmtId="0" fontId="0" fillId="0" borderId="0" xfId="0">
      <alignment vertical="center"/>
    </xf>
    <xf numFmtId="0" fontId="0" fillId="0" borderId="0" xfId="0" applyFill="1" applyBorder="1" applyAlignment="1">
      <alignment horizontal="center" vertical="center"/>
    </xf>
    <xf numFmtId="0" fontId="0" fillId="0" borderId="0" xfId="0">
      <alignment vertical="center"/>
    </xf>
    <xf numFmtId="0" fontId="0" fillId="0" borderId="0" xfId="0" applyAlignment="1">
      <alignment vertical="center"/>
    </xf>
    <xf numFmtId="0" fontId="4" fillId="0" borderId="0" xfId="0" applyFont="1" applyAlignment="1">
      <alignment horizontal="justify" vertical="center"/>
    </xf>
    <xf numFmtId="0" fontId="13" fillId="0" borderId="0" xfId="0" applyFont="1">
      <alignment vertical="center"/>
    </xf>
    <xf numFmtId="0" fontId="13" fillId="0" borderId="0" xfId="0" applyFont="1" applyAlignment="1">
      <alignment horizontal="right" vertical="center"/>
    </xf>
    <xf numFmtId="0" fontId="9" fillId="3" borderId="3" xfId="0" applyFont="1" applyFill="1" applyBorder="1" applyAlignment="1" applyProtection="1">
      <alignment vertical="center"/>
      <protection locked="0"/>
    </xf>
    <xf numFmtId="0" fontId="13" fillId="0" borderId="0" xfId="0" applyFont="1" applyAlignment="1">
      <alignment vertical="center"/>
    </xf>
    <xf numFmtId="0" fontId="0" fillId="0" borderId="0" xfId="0">
      <alignment vertical="center"/>
    </xf>
    <xf numFmtId="0" fontId="14" fillId="0" borderId="0" xfId="0" applyFont="1">
      <alignment vertical="center"/>
    </xf>
    <xf numFmtId="0" fontId="0" fillId="0" borderId="0" xfId="0">
      <alignment vertical="center"/>
    </xf>
    <xf numFmtId="0" fontId="0" fillId="0" borderId="1" xfId="0"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lignment vertical="center"/>
    </xf>
    <xf numFmtId="177" fontId="0" fillId="0" borderId="1" xfId="0" applyNumberFormat="1" applyBorder="1">
      <alignment vertical="center"/>
    </xf>
    <xf numFmtId="0" fontId="0" fillId="0" borderId="1" xfId="0" applyFill="1" applyBorder="1" applyAlignment="1">
      <alignment horizontal="center" vertical="center"/>
    </xf>
    <xf numFmtId="0" fontId="0" fillId="0" borderId="0" xfId="0" applyBorder="1" applyAlignment="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0" fillId="0" borderId="3" xfId="0" applyBorder="1">
      <alignment vertical="center"/>
    </xf>
    <xf numFmtId="177" fontId="0" fillId="0" borderId="4" xfId="0" applyNumberFormat="1" applyBorder="1" applyAlignment="1">
      <alignment horizontal="center" vertical="center"/>
    </xf>
    <xf numFmtId="178" fontId="0" fillId="0" borderId="4" xfId="0" applyNumberFormat="1" applyBorder="1" applyAlignment="1">
      <alignment vertical="center"/>
    </xf>
    <xf numFmtId="0" fontId="0" fillId="7" borderId="1" xfId="0" applyFill="1" applyBorder="1" applyAlignment="1">
      <alignment horizontal="center" vertical="center"/>
    </xf>
    <xf numFmtId="0" fontId="0" fillId="7" borderId="1" xfId="0" applyFill="1" applyBorder="1">
      <alignment vertical="center"/>
    </xf>
    <xf numFmtId="0" fontId="0" fillId="7" borderId="1" xfId="0" applyFont="1" applyFill="1" applyBorder="1" applyAlignment="1">
      <alignment horizontal="center" vertical="center"/>
    </xf>
    <xf numFmtId="0" fontId="0" fillId="0" borderId="11" xfId="0" applyBorder="1">
      <alignment vertical="center"/>
    </xf>
    <xf numFmtId="0" fontId="0" fillId="0" borderId="1" xfId="0" applyFont="1" applyBorder="1" applyAlignment="1">
      <alignment vertical="center"/>
    </xf>
    <xf numFmtId="0" fontId="0" fillId="0" borderId="0" xfId="0">
      <alignment vertical="center"/>
    </xf>
    <xf numFmtId="0" fontId="0" fillId="0" borderId="0" xfId="0">
      <alignment vertical="center"/>
    </xf>
    <xf numFmtId="0" fontId="13"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13" xfId="0" applyBorder="1">
      <alignment vertical="center"/>
    </xf>
    <xf numFmtId="0" fontId="0" fillId="3" borderId="14" xfId="0" applyFill="1" applyBorder="1" applyProtection="1">
      <alignment vertical="center"/>
      <protection locked="0"/>
    </xf>
    <xf numFmtId="0" fontId="0" fillId="3" borderId="14" xfId="0" applyFill="1" applyBorder="1" applyAlignment="1" applyProtection="1">
      <alignment horizontal="center" vertical="center"/>
      <protection locked="0"/>
    </xf>
    <xf numFmtId="0" fontId="0" fillId="4" borderId="14" xfId="0" applyFill="1" applyBorder="1" applyProtection="1">
      <alignment vertical="center"/>
      <protection locked="0"/>
    </xf>
    <xf numFmtId="0" fontId="0" fillId="4" borderId="14" xfId="0" applyFill="1" applyBorder="1" applyAlignment="1" applyProtection="1">
      <alignment vertical="center" shrinkToFit="1"/>
      <protection locked="0"/>
    </xf>
    <xf numFmtId="0" fontId="0" fillId="4" borderId="15" xfId="0" applyFill="1" applyBorder="1" applyAlignment="1" applyProtection="1">
      <alignment vertical="center" shrinkToFit="1"/>
      <protection locked="0"/>
    </xf>
    <xf numFmtId="0" fontId="0" fillId="0" borderId="21" xfId="0" applyBorder="1">
      <alignment vertical="center"/>
    </xf>
    <xf numFmtId="0" fontId="0" fillId="3" borderId="22" xfId="0" applyFill="1" applyBorder="1" applyProtection="1">
      <alignment vertical="center"/>
      <protection locked="0"/>
    </xf>
    <xf numFmtId="0" fontId="0" fillId="3" borderId="22" xfId="0"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22" xfId="0" applyFill="1" applyBorder="1" applyAlignment="1" applyProtection="1">
      <alignment vertical="center" shrinkToFit="1"/>
      <protection locked="0"/>
    </xf>
    <xf numFmtId="0" fontId="0" fillId="4" borderId="23" xfId="0" applyFill="1" applyBorder="1" applyAlignment="1" applyProtection="1">
      <alignment vertical="center" shrinkToFit="1"/>
      <protection locked="0"/>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4" borderId="27" xfId="0" applyFill="1" applyBorder="1" applyAlignment="1" applyProtection="1">
      <alignment horizontal="center" vertical="center"/>
      <protection locked="0"/>
    </xf>
    <xf numFmtId="0" fontId="0" fillId="0" borderId="28" xfId="0" applyFill="1" applyBorder="1" applyAlignment="1">
      <alignment horizontal="right" vertical="center"/>
    </xf>
    <xf numFmtId="0" fontId="0" fillId="0" borderId="0" xfId="0">
      <alignment vertical="center"/>
    </xf>
    <xf numFmtId="0" fontId="12" fillId="3" borderId="15" xfId="0"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3" borderId="1" xfId="0"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3" borderId="14"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0" fillId="0" borderId="2" xfId="0" applyBorder="1" applyAlignment="1">
      <alignment horizontal="center" vertical="center"/>
    </xf>
    <xf numFmtId="176" fontId="12" fillId="3" borderId="15" xfId="0" applyNumberFormat="1" applyFont="1" applyFill="1" applyBorder="1" applyAlignment="1" applyProtection="1">
      <alignment horizontal="center" vertical="center" shrinkToFit="1"/>
      <protection locked="0"/>
    </xf>
    <xf numFmtId="176" fontId="12" fillId="3" borderId="1" xfId="0" applyNumberFormat="1" applyFont="1" applyFill="1" applyBorder="1" applyAlignment="1" applyProtection="1">
      <alignment horizontal="center" vertical="center" shrinkToFit="1"/>
      <protection locked="0"/>
    </xf>
    <xf numFmtId="0" fontId="12" fillId="3" borderId="15" xfId="0" applyNumberFormat="1" applyFont="1" applyFill="1" applyBorder="1" applyAlignment="1" applyProtection="1">
      <alignment horizontal="center" vertical="center" shrinkToFit="1"/>
      <protection locked="0"/>
    </xf>
    <xf numFmtId="0" fontId="12" fillId="3" borderId="1" xfId="0" applyNumberFormat="1" applyFont="1" applyFill="1" applyBorder="1" applyAlignment="1" applyProtection="1">
      <alignment horizontal="center" vertical="center" shrinkToFit="1"/>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 xfId="0" applyFont="1" applyBorder="1" applyAlignment="1">
      <alignment horizontal="center" vertical="center"/>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0" fontId="9" fillId="0" borderId="3" xfId="0" applyFont="1" applyBorder="1" applyAlignment="1">
      <alignment horizontal="center" vertical="center"/>
    </xf>
    <xf numFmtId="0" fontId="9" fillId="0" borderId="20" xfId="0" applyFont="1" applyBorder="1" applyAlignment="1">
      <alignment horizontal="center" vertical="center"/>
    </xf>
    <xf numFmtId="0" fontId="0" fillId="0" borderId="13" xfId="0" applyFont="1" applyBorder="1" applyAlignment="1">
      <alignment horizontal="center" vertical="center"/>
    </xf>
    <xf numFmtId="0" fontId="7" fillId="3" borderId="14" xfId="0" applyFont="1" applyFill="1" applyBorder="1" applyAlignment="1" applyProtection="1">
      <alignment horizontal="center" vertical="center" shrinkToFit="1"/>
      <protection locked="0"/>
    </xf>
    <xf numFmtId="0" fontId="10" fillId="3" borderId="15" xfId="0"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14" fontId="9" fillId="0" borderId="3" xfId="0" applyNumberFormat="1" applyFont="1" applyBorder="1" applyAlignment="1">
      <alignment vertical="center" shrinkToFit="1"/>
    </xf>
    <xf numFmtId="14" fontId="9" fillId="0" borderId="4" xfId="0" applyNumberFormat="1" applyFont="1" applyBorder="1" applyAlignment="1">
      <alignmen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5" fillId="0" borderId="8" xfId="0" applyFont="1" applyBorder="1" applyAlignment="1">
      <alignment horizontal="left"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0" fontId="18" fillId="0" borderId="17" xfId="0" applyFont="1" applyBorder="1" applyAlignment="1" applyProtection="1">
      <alignment horizontal="center" vertical="center" shrinkToFit="1"/>
    </xf>
    <xf numFmtId="0" fontId="18" fillId="0" borderId="31" xfId="0" applyFont="1" applyBorder="1" applyAlignment="1" applyProtection="1">
      <alignment horizontal="center" vertical="center" shrinkToFit="1"/>
    </xf>
    <xf numFmtId="180" fontId="19" fillId="0" borderId="19" xfId="0" applyNumberFormat="1" applyFont="1" applyFill="1" applyBorder="1" applyAlignment="1" applyProtection="1">
      <alignment horizontal="center" vertical="center"/>
    </xf>
    <xf numFmtId="180" fontId="19" fillId="0" borderId="18"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shrinkToFit="1"/>
    </xf>
    <xf numFmtId="0" fontId="9" fillId="0" borderId="13" xfId="0" applyFont="1" applyBorder="1" applyAlignment="1" applyProtection="1">
      <alignment horizontal="center" vertical="center" shrinkToFit="1"/>
    </xf>
    <xf numFmtId="49" fontId="9" fillId="0" borderId="15" xfId="0" applyNumberFormat="1" applyFont="1" applyFill="1" applyBorder="1" applyAlignment="1" applyProtection="1">
      <alignment vertical="center" shrinkToFit="1"/>
    </xf>
    <xf numFmtId="49" fontId="9" fillId="0" borderId="1" xfId="0" applyNumberFormat="1" applyFont="1" applyFill="1" applyBorder="1" applyAlignment="1" applyProtection="1">
      <alignment vertical="center" shrinkToFit="1"/>
    </xf>
    <xf numFmtId="49" fontId="9" fillId="0" borderId="13" xfId="0" applyNumberFormat="1" applyFont="1" applyFill="1" applyBorder="1" applyAlignment="1" applyProtection="1">
      <alignment vertical="center" shrinkToFit="1"/>
    </xf>
    <xf numFmtId="49" fontId="17" fillId="3" borderId="3" xfId="0" applyNumberFormat="1" applyFont="1" applyFill="1" applyBorder="1" applyAlignment="1" applyProtection="1">
      <alignment horizontal="center" vertical="center"/>
      <protection locked="0"/>
    </xf>
    <xf numFmtId="49" fontId="17" fillId="3" borderId="4" xfId="0" applyNumberFormat="1" applyFont="1" applyFill="1" applyBorder="1" applyAlignment="1" applyProtection="1">
      <alignment horizontal="center" vertical="center"/>
      <protection locked="0"/>
    </xf>
    <xf numFmtId="49" fontId="9" fillId="0" borderId="15" xfId="0" applyNumberFormat="1" applyFont="1" applyFill="1" applyBorder="1" applyAlignment="1" applyProtection="1">
      <alignment vertical="center" wrapText="1" shrinkToFit="1"/>
    </xf>
    <xf numFmtId="49" fontId="17" fillId="0" borderId="3" xfId="0" applyNumberFormat="1" applyFont="1" applyFill="1" applyBorder="1" applyAlignment="1" applyProtection="1">
      <alignment horizontal="center" vertical="center"/>
      <protection locked="0"/>
    </xf>
    <xf numFmtId="49" fontId="17" fillId="0" borderId="4"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20" xfId="0" applyFont="1" applyBorder="1" applyAlignment="1">
      <alignment horizontal="center" vertical="center"/>
    </xf>
    <xf numFmtId="14" fontId="9" fillId="3" borderId="20" xfId="0" applyNumberFormat="1" applyFont="1" applyFill="1" applyBorder="1" applyAlignment="1" applyProtection="1">
      <alignment horizontal="center" vertical="center" shrinkToFit="1"/>
      <protection locked="0"/>
    </xf>
    <xf numFmtId="14" fontId="9" fillId="3" borderId="14" xfId="0" applyNumberFormat="1"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protection locked="0"/>
    </xf>
    <xf numFmtId="0" fontId="9" fillId="3" borderId="15"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3" borderId="4"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49" fontId="7" fillId="3" borderId="22" xfId="0" applyNumberFormat="1" applyFont="1" applyFill="1" applyBorder="1" applyAlignment="1" applyProtection="1">
      <alignment horizontal="center" vertical="center" shrinkToFit="1"/>
      <protection locked="0"/>
    </xf>
    <xf numFmtId="0" fontId="0" fillId="3" borderId="22"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176" fontId="0" fillId="4" borderId="14" xfId="0" applyNumberFormat="1" applyFill="1" applyBorder="1" applyAlignment="1" applyProtection="1">
      <alignment horizontal="center" vertical="center"/>
      <protection locked="0"/>
    </xf>
    <xf numFmtId="176" fontId="0" fillId="4" borderId="15" xfId="0" applyNumberForma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0" borderId="7" xfId="0" applyBorder="1" applyAlignment="1">
      <alignment horizontal="center" vertical="center"/>
    </xf>
    <xf numFmtId="0" fontId="0" fillId="0" borderId="9" xfId="0" applyBorder="1" applyAlignment="1">
      <alignment horizontal="center" vertical="center"/>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0" borderId="13" xfId="0" applyFill="1" applyBorder="1" applyAlignment="1" applyProtection="1">
      <alignment horizontal="distributed" vertical="center" indent="1"/>
    </xf>
    <xf numFmtId="0" fontId="0" fillId="0" borderId="14" xfId="0" applyFill="1" applyBorder="1" applyAlignment="1" applyProtection="1">
      <alignment horizontal="distributed" vertical="center" indent="1"/>
    </xf>
    <xf numFmtId="0" fontId="0" fillId="0" borderId="24" xfId="0" applyFill="1" applyBorder="1" applyAlignment="1" applyProtection="1">
      <alignment horizontal="distributed" vertical="center" indent="1"/>
    </xf>
    <xf numFmtId="0" fontId="0" fillId="0" borderId="25" xfId="0" applyFill="1" applyBorder="1" applyAlignment="1" applyProtection="1">
      <alignment horizontal="distributed" vertical="center" indent="1"/>
    </xf>
    <xf numFmtId="0" fontId="0" fillId="4" borderId="25"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9" fillId="0" borderId="2" xfId="0" applyFont="1" applyBorder="1" applyAlignment="1" applyProtection="1">
      <alignment horizontal="center" vertical="center" shrinkToFit="1"/>
    </xf>
    <xf numFmtId="0" fontId="4" fillId="2" borderId="1" xfId="0" applyFont="1" applyFill="1" applyBorder="1" applyAlignment="1">
      <alignment horizontal="center" vertical="center" wrapText="1"/>
    </xf>
    <xf numFmtId="0" fontId="4" fillId="0" borderId="0" xfId="0" applyFont="1" applyAlignment="1">
      <alignment horizontal="justify" vertical="center" wrapText="1"/>
    </xf>
    <xf numFmtId="0" fontId="13" fillId="0" borderId="0" xfId="0" applyFont="1">
      <alignment vertical="center"/>
    </xf>
    <xf numFmtId="0" fontId="4" fillId="0" borderId="0" xfId="0" applyFont="1" applyAlignment="1">
      <alignment horizontal="center" vertical="center" wrapText="1"/>
    </xf>
    <xf numFmtId="179" fontId="4" fillId="0" borderId="0" xfId="0" applyNumberFormat="1" applyFont="1" applyAlignment="1">
      <alignment horizontal="right" vertical="center" wrapText="1"/>
    </xf>
    <xf numFmtId="179" fontId="13" fillId="0" borderId="0" xfId="0" applyNumberFormat="1" applyFont="1" applyAlignment="1">
      <alignment horizontal="righ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3" fillId="0" borderId="0" xfId="0" applyNumberFormat="1" applyFont="1" applyAlignment="1">
      <alignment horizontal="right" vertical="center" shrinkToFit="1"/>
    </xf>
    <xf numFmtId="0" fontId="4" fillId="0" borderId="0" xfId="0" applyFont="1" applyAlignment="1">
      <alignment horizontal="right" vertical="center" wrapText="1"/>
    </xf>
    <xf numFmtId="0" fontId="0" fillId="0" borderId="0" xfId="0">
      <alignment vertical="center"/>
    </xf>
    <xf numFmtId="0" fontId="4" fillId="0" borderId="0" xfId="0" applyNumberFormat="1" applyFont="1" applyAlignment="1">
      <alignment horizontal="right" vertical="center" shrinkToFit="1"/>
    </xf>
    <xf numFmtId="0" fontId="5" fillId="0" borderId="0" xfId="0" applyFont="1" applyAlignment="1">
      <alignment horizontal="justify" vertical="center" wrapText="1"/>
    </xf>
    <xf numFmtId="0" fontId="4" fillId="0" borderId="0" xfId="0" applyFont="1" applyAlignment="1">
      <alignment horizontal="left" vertical="center" wrapText="1"/>
    </xf>
    <xf numFmtId="0" fontId="0" fillId="0" borderId="0" xfId="0" applyAlignment="1">
      <alignment horizontal="left" vertical="center"/>
    </xf>
    <xf numFmtId="38" fontId="5" fillId="2" borderId="5" xfId="1" applyFont="1" applyFill="1" applyBorder="1" applyAlignment="1">
      <alignment horizontal="center" vertical="center" wrapText="1"/>
    </xf>
    <xf numFmtId="38" fontId="5" fillId="2" borderId="7"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0" fillId="5" borderId="8" xfId="0" applyFont="1" applyFill="1" applyBorder="1" applyAlignment="1">
      <alignment vertical="center"/>
    </xf>
    <xf numFmtId="0" fontId="0" fillId="5" borderId="16" xfId="0"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8" xfId="0" applyFont="1" applyFill="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2">
    <cellStyle name="桁区切り" xfId="1" builtinId="6"/>
    <cellStyle name="標準" xfId="0" builtinId="0"/>
  </cellStyles>
  <dxfs count="50">
    <dxf>
      <font>
        <b val="0"/>
        <i val="0"/>
      </font>
      <fill>
        <patternFill>
          <bgColor rgb="FFFFFF99"/>
        </patternFill>
      </fill>
    </dxf>
    <dxf>
      <fill>
        <patternFill>
          <bgColor theme="0" tint="-0.499984740745262"/>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b val="0"/>
        <i val="0"/>
      </font>
      <fill>
        <patternFill>
          <bgColor rgb="FFFFFF99"/>
        </patternFill>
      </fill>
    </dxf>
    <dxf>
      <fill>
        <patternFill>
          <bgColor theme="0" tint="-0.499984740745262"/>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b val="0"/>
        <i val="0"/>
      </font>
      <fill>
        <patternFill>
          <bgColor rgb="FFFFFF99"/>
        </patternFill>
      </fill>
    </dxf>
    <dxf>
      <fill>
        <patternFill>
          <bgColor theme="0" tint="-0.499984740745262"/>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b val="0"/>
        <i val="0"/>
      </font>
      <fill>
        <patternFill>
          <bgColor rgb="FFFFFF99"/>
        </patternFill>
      </fill>
    </dxf>
    <dxf>
      <fill>
        <patternFill>
          <bgColor theme="0" tint="-0.499984740745262"/>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theme="0" tint="-0.499984740745262"/>
        </patternFill>
      </fill>
    </dxf>
    <dxf>
      <font>
        <b val="0"/>
        <i val="0"/>
      </font>
      <fill>
        <patternFill>
          <bgColor rgb="FFFFFF99"/>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5</xdr:row>
          <xdr:rowOff>28575</xdr:rowOff>
        </xdr:from>
        <xdr:to>
          <xdr:col>19</xdr:col>
          <xdr:colOff>200025</xdr:colOff>
          <xdr:row>5</xdr:row>
          <xdr:rowOff>333375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8</xdr:col>
          <xdr:colOff>114300</xdr:colOff>
          <xdr:row>5</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xdr:row>
          <xdr:rowOff>38100</xdr:rowOff>
        </xdr:from>
        <xdr:to>
          <xdr:col>10</xdr:col>
          <xdr:colOff>295275</xdr:colOff>
          <xdr:row>5</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xdr:row>
          <xdr:rowOff>47625</xdr:rowOff>
        </xdr:from>
        <xdr:to>
          <xdr:col>13</xdr:col>
          <xdr:colOff>133350</xdr:colOff>
          <xdr:row>5</xdr:row>
          <xdr:rowOff>323850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28575</xdr:rowOff>
        </xdr:from>
        <xdr:to>
          <xdr:col>10</xdr:col>
          <xdr:colOff>219075</xdr:colOff>
          <xdr:row>6</xdr:row>
          <xdr:rowOff>323850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19050</xdr:rowOff>
        </xdr:from>
        <xdr:to>
          <xdr:col>16</xdr:col>
          <xdr:colOff>123825</xdr:colOff>
          <xdr:row>6</xdr:row>
          <xdr:rowOff>323850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47625</xdr:rowOff>
        </xdr:from>
        <xdr:to>
          <xdr:col>8</xdr:col>
          <xdr:colOff>9525</xdr:colOff>
          <xdr:row>8</xdr:row>
          <xdr:rowOff>295275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28575</xdr:rowOff>
        </xdr:from>
        <xdr:to>
          <xdr:col>14</xdr:col>
          <xdr:colOff>133350</xdr:colOff>
          <xdr:row>23</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28575</xdr:rowOff>
        </xdr:from>
        <xdr:to>
          <xdr:col>8</xdr:col>
          <xdr:colOff>0</xdr:colOff>
          <xdr:row>23</xdr:row>
          <xdr:rowOff>342900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3</xdr:col>
          <xdr:colOff>266700</xdr:colOff>
          <xdr:row>23</xdr:row>
          <xdr:rowOff>342900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28575</xdr:rowOff>
        </xdr:from>
        <xdr:to>
          <xdr:col>20</xdr:col>
          <xdr:colOff>57150</xdr:colOff>
          <xdr:row>23</xdr:row>
          <xdr:rowOff>342900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47625</xdr:rowOff>
        </xdr:from>
        <xdr:to>
          <xdr:col>8</xdr:col>
          <xdr:colOff>9525</xdr:colOff>
          <xdr:row>9</xdr:row>
          <xdr:rowOff>295275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47625</xdr:rowOff>
        </xdr:from>
        <xdr:to>
          <xdr:col>8</xdr:col>
          <xdr:colOff>9525</xdr:colOff>
          <xdr:row>10</xdr:row>
          <xdr:rowOff>295275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47625</xdr:rowOff>
        </xdr:from>
        <xdr:to>
          <xdr:col>8</xdr:col>
          <xdr:colOff>9525</xdr:colOff>
          <xdr:row>11</xdr:row>
          <xdr:rowOff>295275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47625</xdr:rowOff>
        </xdr:from>
        <xdr:to>
          <xdr:col>8</xdr:col>
          <xdr:colOff>9525</xdr:colOff>
          <xdr:row>12</xdr:row>
          <xdr:rowOff>295275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47625</xdr:rowOff>
        </xdr:from>
        <xdr:to>
          <xdr:col>8</xdr:col>
          <xdr:colOff>9525</xdr:colOff>
          <xdr:row>13</xdr:row>
          <xdr:rowOff>295275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47625</xdr:rowOff>
        </xdr:from>
        <xdr:to>
          <xdr:col>8</xdr:col>
          <xdr:colOff>9525</xdr:colOff>
          <xdr:row>14</xdr:row>
          <xdr:rowOff>295275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47625</xdr:rowOff>
        </xdr:from>
        <xdr:to>
          <xdr:col>8</xdr:col>
          <xdr:colOff>9525</xdr:colOff>
          <xdr:row>15</xdr:row>
          <xdr:rowOff>295275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47625</xdr:rowOff>
        </xdr:from>
        <xdr:to>
          <xdr:col>8</xdr:col>
          <xdr:colOff>9525</xdr:colOff>
          <xdr:row>16</xdr:row>
          <xdr:rowOff>295275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47625</xdr:rowOff>
        </xdr:from>
        <xdr:to>
          <xdr:col>8</xdr:col>
          <xdr:colOff>9525</xdr:colOff>
          <xdr:row>17</xdr:row>
          <xdr:rowOff>295275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47625</xdr:rowOff>
        </xdr:from>
        <xdr:to>
          <xdr:col>8</xdr:col>
          <xdr:colOff>9525</xdr:colOff>
          <xdr:row>18</xdr:row>
          <xdr:rowOff>295275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47625</xdr:rowOff>
        </xdr:from>
        <xdr:to>
          <xdr:col>8</xdr:col>
          <xdr:colOff>9525</xdr:colOff>
          <xdr:row>19</xdr:row>
          <xdr:rowOff>295275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47625</xdr:rowOff>
        </xdr:from>
        <xdr:to>
          <xdr:col>8</xdr:col>
          <xdr:colOff>9525</xdr:colOff>
          <xdr:row>20</xdr:row>
          <xdr:rowOff>295275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21</xdr:row>
          <xdr:rowOff>47625</xdr:rowOff>
        </xdr:from>
        <xdr:to>
          <xdr:col>8</xdr:col>
          <xdr:colOff>9525</xdr:colOff>
          <xdr:row>21</xdr:row>
          <xdr:rowOff>295275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333375</xdr:rowOff>
        </xdr:from>
        <xdr:to>
          <xdr:col>10</xdr:col>
          <xdr:colOff>0</xdr:colOff>
          <xdr:row>22</xdr:row>
          <xdr:rowOff>228600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142875</xdr:rowOff>
        </xdr:from>
        <xdr:to>
          <xdr:col>10</xdr:col>
          <xdr:colOff>0</xdr:colOff>
          <xdr:row>23</xdr:row>
          <xdr:rowOff>38100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22</xdr:row>
          <xdr:rowOff>47625</xdr:rowOff>
        </xdr:from>
        <xdr:to>
          <xdr:col>8</xdr:col>
          <xdr:colOff>9525</xdr:colOff>
          <xdr:row>22</xdr:row>
          <xdr:rowOff>295275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323850</xdr:rowOff>
        </xdr:from>
        <xdr:to>
          <xdr:col>19</xdr:col>
          <xdr:colOff>342900</xdr:colOff>
          <xdr:row>22</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22</xdr:row>
          <xdr:rowOff>133350</xdr:rowOff>
        </xdr:from>
        <xdr:to>
          <xdr:col>19</xdr:col>
          <xdr:colOff>342900</xdr:colOff>
          <xdr:row>23</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333375</xdr:rowOff>
        </xdr:from>
        <xdr:to>
          <xdr:col>10</xdr:col>
          <xdr:colOff>0</xdr:colOff>
          <xdr:row>21</xdr:row>
          <xdr:rowOff>228600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142875</xdr:rowOff>
        </xdr:from>
        <xdr:to>
          <xdr:col>10</xdr:col>
          <xdr:colOff>0</xdr:colOff>
          <xdr:row>22</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323850</xdr:rowOff>
        </xdr:from>
        <xdr:to>
          <xdr:col>20</xdr:col>
          <xdr:colOff>0</xdr:colOff>
          <xdr:row>21</xdr:row>
          <xdr:rowOff>219075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133350</xdr:rowOff>
        </xdr:from>
        <xdr:to>
          <xdr:col>20</xdr:col>
          <xdr:colOff>0</xdr:colOff>
          <xdr:row>22</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333375</xdr:rowOff>
        </xdr:from>
        <xdr:to>
          <xdr:col>10</xdr:col>
          <xdr:colOff>0</xdr:colOff>
          <xdr:row>20</xdr:row>
          <xdr:rowOff>228600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142875</xdr:rowOff>
        </xdr:from>
        <xdr:to>
          <xdr:col>10</xdr:col>
          <xdr:colOff>0</xdr:colOff>
          <xdr:row>21</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323850</xdr:rowOff>
        </xdr:from>
        <xdr:to>
          <xdr:col>20</xdr:col>
          <xdr:colOff>0</xdr:colOff>
          <xdr:row>20</xdr:row>
          <xdr:rowOff>219075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133350</xdr:rowOff>
        </xdr:from>
        <xdr:to>
          <xdr:col>20</xdr:col>
          <xdr:colOff>0</xdr:colOff>
          <xdr:row>21</xdr:row>
          <xdr:rowOff>28575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333375</xdr:rowOff>
        </xdr:from>
        <xdr:to>
          <xdr:col>10</xdr:col>
          <xdr:colOff>0</xdr:colOff>
          <xdr:row>19</xdr:row>
          <xdr:rowOff>228600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142875</xdr:rowOff>
        </xdr:from>
        <xdr:to>
          <xdr:col>10</xdr:col>
          <xdr:colOff>0</xdr:colOff>
          <xdr:row>20</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323850</xdr:rowOff>
        </xdr:from>
        <xdr:to>
          <xdr:col>20</xdr:col>
          <xdr:colOff>0</xdr:colOff>
          <xdr:row>19</xdr:row>
          <xdr:rowOff>219075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133350</xdr:rowOff>
        </xdr:from>
        <xdr:to>
          <xdr:col>20</xdr:col>
          <xdr:colOff>0</xdr:colOff>
          <xdr:row>20</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333375</xdr:rowOff>
        </xdr:from>
        <xdr:to>
          <xdr:col>10</xdr:col>
          <xdr:colOff>0</xdr:colOff>
          <xdr:row>18</xdr:row>
          <xdr:rowOff>228600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142875</xdr:rowOff>
        </xdr:from>
        <xdr:to>
          <xdr:col>10</xdr:col>
          <xdr:colOff>0</xdr:colOff>
          <xdr:row>19</xdr:row>
          <xdr:rowOff>38100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323850</xdr:rowOff>
        </xdr:from>
        <xdr:to>
          <xdr:col>20</xdr:col>
          <xdr:colOff>0</xdr:colOff>
          <xdr:row>18</xdr:row>
          <xdr:rowOff>219075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133350</xdr:rowOff>
        </xdr:from>
        <xdr:to>
          <xdr:col>20</xdr:col>
          <xdr:colOff>0</xdr:colOff>
          <xdr:row>19</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333375</xdr:rowOff>
        </xdr:from>
        <xdr:to>
          <xdr:col>10</xdr:col>
          <xdr:colOff>0</xdr:colOff>
          <xdr:row>17</xdr:row>
          <xdr:rowOff>228600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142875</xdr:rowOff>
        </xdr:from>
        <xdr:to>
          <xdr:col>10</xdr:col>
          <xdr:colOff>0</xdr:colOff>
          <xdr:row>18</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323850</xdr:rowOff>
        </xdr:from>
        <xdr:to>
          <xdr:col>20</xdr:col>
          <xdr:colOff>0</xdr:colOff>
          <xdr:row>17</xdr:row>
          <xdr:rowOff>219075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133350</xdr:rowOff>
        </xdr:from>
        <xdr:to>
          <xdr:col>20</xdr:col>
          <xdr:colOff>0</xdr:colOff>
          <xdr:row>18</xdr:row>
          <xdr:rowOff>28575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333375</xdr:rowOff>
        </xdr:from>
        <xdr:to>
          <xdr:col>10</xdr:col>
          <xdr:colOff>0</xdr:colOff>
          <xdr:row>16</xdr:row>
          <xdr:rowOff>228600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142875</xdr:rowOff>
        </xdr:from>
        <xdr:to>
          <xdr:col>10</xdr:col>
          <xdr:colOff>0</xdr:colOff>
          <xdr:row>17</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323850</xdr:rowOff>
        </xdr:from>
        <xdr:to>
          <xdr:col>20</xdr:col>
          <xdr:colOff>0</xdr:colOff>
          <xdr:row>16</xdr:row>
          <xdr:rowOff>219075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133350</xdr:rowOff>
        </xdr:from>
        <xdr:to>
          <xdr:col>20</xdr:col>
          <xdr:colOff>0</xdr:colOff>
          <xdr:row>17</xdr:row>
          <xdr:rowOff>28575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333375</xdr:rowOff>
        </xdr:from>
        <xdr:to>
          <xdr:col>10</xdr:col>
          <xdr:colOff>0</xdr:colOff>
          <xdr:row>15</xdr:row>
          <xdr:rowOff>228600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142875</xdr:rowOff>
        </xdr:from>
        <xdr:to>
          <xdr:col>10</xdr:col>
          <xdr:colOff>0</xdr:colOff>
          <xdr:row>16</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323850</xdr:rowOff>
        </xdr:from>
        <xdr:to>
          <xdr:col>20</xdr:col>
          <xdr:colOff>0</xdr:colOff>
          <xdr:row>15</xdr:row>
          <xdr:rowOff>219075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133350</xdr:rowOff>
        </xdr:from>
        <xdr:to>
          <xdr:col>20</xdr:col>
          <xdr:colOff>0</xdr:colOff>
          <xdr:row>16</xdr:row>
          <xdr:rowOff>28575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333375</xdr:rowOff>
        </xdr:from>
        <xdr:to>
          <xdr:col>10</xdr:col>
          <xdr:colOff>0</xdr:colOff>
          <xdr:row>14</xdr:row>
          <xdr:rowOff>228600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142875</xdr:rowOff>
        </xdr:from>
        <xdr:to>
          <xdr:col>10</xdr:col>
          <xdr:colOff>0</xdr:colOff>
          <xdr:row>15</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323850</xdr:rowOff>
        </xdr:from>
        <xdr:to>
          <xdr:col>20</xdr:col>
          <xdr:colOff>0</xdr:colOff>
          <xdr:row>14</xdr:row>
          <xdr:rowOff>219075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133350</xdr:rowOff>
        </xdr:from>
        <xdr:to>
          <xdr:col>20</xdr:col>
          <xdr:colOff>0</xdr:colOff>
          <xdr:row>15</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333375</xdr:rowOff>
        </xdr:from>
        <xdr:to>
          <xdr:col>10</xdr:col>
          <xdr:colOff>0</xdr:colOff>
          <xdr:row>13</xdr:row>
          <xdr:rowOff>228600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142875</xdr:rowOff>
        </xdr:from>
        <xdr:to>
          <xdr:col>10</xdr:col>
          <xdr:colOff>0</xdr:colOff>
          <xdr:row>14</xdr:row>
          <xdr:rowOff>38100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323850</xdr:rowOff>
        </xdr:from>
        <xdr:to>
          <xdr:col>20</xdr:col>
          <xdr:colOff>0</xdr:colOff>
          <xdr:row>13</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133350</xdr:rowOff>
        </xdr:from>
        <xdr:to>
          <xdr:col>20</xdr:col>
          <xdr:colOff>0</xdr:colOff>
          <xdr:row>14</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333375</xdr:rowOff>
        </xdr:from>
        <xdr:to>
          <xdr:col>10</xdr:col>
          <xdr:colOff>0</xdr:colOff>
          <xdr:row>12</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142875</xdr:rowOff>
        </xdr:from>
        <xdr:to>
          <xdr:col>10</xdr:col>
          <xdr:colOff>0</xdr:colOff>
          <xdr:row>13</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323850</xdr:rowOff>
        </xdr:from>
        <xdr:to>
          <xdr:col>20</xdr:col>
          <xdr:colOff>0</xdr:colOff>
          <xdr:row>12</xdr:row>
          <xdr:rowOff>219075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133350</xdr:rowOff>
        </xdr:from>
        <xdr:to>
          <xdr:col>20</xdr:col>
          <xdr:colOff>0</xdr:colOff>
          <xdr:row>13</xdr:row>
          <xdr:rowOff>28575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333375</xdr:rowOff>
        </xdr:from>
        <xdr:to>
          <xdr:col>10</xdr:col>
          <xdr:colOff>0</xdr:colOff>
          <xdr:row>11</xdr:row>
          <xdr:rowOff>228600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142875</xdr:rowOff>
        </xdr:from>
        <xdr:to>
          <xdr:col>10</xdr:col>
          <xdr:colOff>0</xdr:colOff>
          <xdr:row>12</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323850</xdr:rowOff>
        </xdr:from>
        <xdr:to>
          <xdr:col>20</xdr:col>
          <xdr:colOff>0</xdr:colOff>
          <xdr:row>11</xdr:row>
          <xdr:rowOff>219075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133350</xdr:rowOff>
        </xdr:from>
        <xdr:to>
          <xdr:col>20</xdr:col>
          <xdr:colOff>0</xdr:colOff>
          <xdr:row>12</xdr:row>
          <xdr:rowOff>28575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333375</xdr:rowOff>
        </xdr:from>
        <xdr:to>
          <xdr:col>10</xdr:col>
          <xdr:colOff>0</xdr:colOff>
          <xdr:row>10</xdr:row>
          <xdr:rowOff>228600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142875</xdr:rowOff>
        </xdr:from>
        <xdr:to>
          <xdr:col>10</xdr:col>
          <xdr:colOff>0</xdr:colOff>
          <xdr:row>11</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323850</xdr:rowOff>
        </xdr:from>
        <xdr:to>
          <xdr:col>20</xdr:col>
          <xdr:colOff>0</xdr:colOff>
          <xdr:row>10</xdr:row>
          <xdr:rowOff>219075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133350</xdr:rowOff>
        </xdr:from>
        <xdr:to>
          <xdr:col>20</xdr:col>
          <xdr:colOff>0</xdr:colOff>
          <xdr:row>11</xdr:row>
          <xdr:rowOff>28575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333375</xdr:rowOff>
        </xdr:from>
        <xdr:to>
          <xdr:col>10</xdr:col>
          <xdr:colOff>0</xdr:colOff>
          <xdr:row>9</xdr:row>
          <xdr:rowOff>228600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142875</xdr:rowOff>
        </xdr:from>
        <xdr:to>
          <xdr:col>10</xdr:col>
          <xdr:colOff>0</xdr:colOff>
          <xdr:row>10</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323850</xdr:rowOff>
        </xdr:from>
        <xdr:to>
          <xdr:col>20</xdr:col>
          <xdr:colOff>0</xdr:colOff>
          <xdr:row>9</xdr:row>
          <xdr:rowOff>219075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133350</xdr:rowOff>
        </xdr:from>
        <xdr:to>
          <xdr:col>20</xdr:col>
          <xdr:colOff>0</xdr:colOff>
          <xdr:row>10</xdr:row>
          <xdr:rowOff>28575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142875</xdr:rowOff>
        </xdr:from>
        <xdr:to>
          <xdr:col>10</xdr:col>
          <xdr:colOff>0</xdr:colOff>
          <xdr:row>9</xdr:row>
          <xdr:rowOff>38100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133350</xdr:rowOff>
        </xdr:from>
        <xdr:to>
          <xdr:col>20</xdr:col>
          <xdr:colOff>0</xdr:colOff>
          <xdr:row>9</xdr:row>
          <xdr:rowOff>28575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5</xdr:row>
          <xdr:rowOff>28575</xdr:rowOff>
        </xdr:from>
        <xdr:to>
          <xdr:col>19</xdr:col>
          <xdr:colOff>200025</xdr:colOff>
          <xdr:row>5</xdr:row>
          <xdr:rowOff>333375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8</xdr:col>
          <xdr:colOff>114300</xdr:colOff>
          <xdr:row>5</xdr:row>
          <xdr:rowOff>333375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xdr:row>
          <xdr:rowOff>38100</xdr:rowOff>
        </xdr:from>
        <xdr:to>
          <xdr:col>10</xdr:col>
          <xdr:colOff>295275</xdr:colOff>
          <xdr:row>5</xdr:row>
          <xdr:rowOff>333375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xdr:row>
          <xdr:rowOff>47625</xdr:rowOff>
        </xdr:from>
        <xdr:to>
          <xdr:col>13</xdr:col>
          <xdr:colOff>133350</xdr:colOff>
          <xdr:row>5</xdr:row>
          <xdr:rowOff>323850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28575</xdr:rowOff>
        </xdr:from>
        <xdr:to>
          <xdr:col>10</xdr:col>
          <xdr:colOff>219075</xdr:colOff>
          <xdr:row>6</xdr:row>
          <xdr:rowOff>323850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19050</xdr:rowOff>
        </xdr:from>
        <xdr:to>
          <xdr:col>16</xdr:col>
          <xdr:colOff>123825</xdr:colOff>
          <xdr:row>6</xdr:row>
          <xdr:rowOff>323850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28575</xdr:rowOff>
        </xdr:from>
        <xdr:to>
          <xdr:col>14</xdr:col>
          <xdr:colOff>133350</xdr:colOff>
          <xdr:row>23</xdr:row>
          <xdr:rowOff>342900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28575</xdr:rowOff>
        </xdr:from>
        <xdr:to>
          <xdr:col>8</xdr:col>
          <xdr:colOff>0</xdr:colOff>
          <xdr:row>23</xdr:row>
          <xdr:rowOff>342900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3</xdr:col>
          <xdr:colOff>266700</xdr:colOff>
          <xdr:row>23</xdr:row>
          <xdr:rowOff>342900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28575</xdr:rowOff>
        </xdr:from>
        <xdr:to>
          <xdr:col>20</xdr:col>
          <xdr:colOff>57150</xdr:colOff>
          <xdr:row>23</xdr:row>
          <xdr:rowOff>342900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47625</xdr:rowOff>
        </xdr:from>
        <xdr:to>
          <xdr:col>8</xdr:col>
          <xdr:colOff>9525</xdr:colOff>
          <xdr:row>8</xdr:row>
          <xdr:rowOff>295275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47625</xdr:rowOff>
        </xdr:from>
        <xdr:to>
          <xdr:col>8</xdr:col>
          <xdr:colOff>9525</xdr:colOff>
          <xdr:row>9</xdr:row>
          <xdr:rowOff>295275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47625</xdr:rowOff>
        </xdr:from>
        <xdr:to>
          <xdr:col>8</xdr:col>
          <xdr:colOff>9525</xdr:colOff>
          <xdr:row>10</xdr:row>
          <xdr:rowOff>295275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47625</xdr:rowOff>
        </xdr:from>
        <xdr:to>
          <xdr:col>8</xdr:col>
          <xdr:colOff>9525</xdr:colOff>
          <xdr:row>11</xdr:row>
          <xdr:rowOff>295275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47625</xdr:rowOff>
        </xdr:from>
        <xdr:to>
          <xdr:col>8</xdr:col>
          <xdr:colOff>9525</xdr:colOff>
          <xdr:row>12</xdr:row>
          <xdr:rowOff>295275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47625</xdr:rowOff>
        </xdr:from>
        <xdr:to>
          <xdr:col>8</xdr:col>
          <xdr:colOff>9525</xdr:colOff>
          <xdr:row>13</xdr:row>
          <xdr:rowOff>295275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47625</xdr:rowOff>
        </xdr:from>
        <xdr:to>
          <xdr:col>8</xdr:col>
          <xdr:colOff>9525</xdr:colOff>
          <xdr:row>14</xdr:row>
          <xdr:rowOff>295275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47625</xdr:rowOff>
        </xdr:from>
        <xdr:to>
          <xdr:col>8</xdr:col>
          <xdr:colOff>9525</xdr:colOff>
          <xdr:row>15</xdr:row>
          <xdr:rowOff>295275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47625</xdr:rowOff>
        </xdr:from>
        <xdr:to>
          <xdr:col>8</xdr:col>
          <xdr:colOff>9525</xdr:colOff>
          <xdr:row>16</xdr:row>
          <xdr:rowOff>295275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47625</xdr:rowOff>
        </xdr:from>
        <xdr:to>
          <xdr:col>8</xdr:col>
          <xdr:colOff>9525</xdr:colOff>
          <xdr:row>17</xdr:row>
          <xdr:rowOff>295275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47625</xdr:rowOff>
        </xdr:from>
        <xdr:to>
          <xdr:col>8</xdr:col>
          <xdr:colOff>9525</xdr:colOff>
          <xdr:row>18</xdr:row>
          <xdr:rowOff>295275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47625</xdr:rowOff>
        </xdr:from>
        <xdr:to>
          <xdr:col>8</xdr:col>
          <xdr:colOff>9525</xdr:colOff>
          <xdr:row>19</xdr:row>
          <xdr:rowOff>295275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47625</xdr:rowOff>
        </xdr:from>
        <xdr:to>
          <xdr:col>8</xdr:col>
          <xdr:colOff>9525</xdr:colOff>
          <xdr:row>20</xdr:row>
          <xdr:rowOff>295275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21</xdr:row>
          <xdr:rowOff>47625</xdr:rowOff>
        </xdr:from>
        <xdr:to>
          <xdr:col>8</xdr:col>
          <xdr:colOff>9525</xdr:colOff>
          <xdr:row>21</xdr:row>
          <xdr:rowOff>295275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22</xdr:row>
          <xdr:rowOff>47625</xdr:rowOff>
        </xdr:from>
        <xdr:to>
          <xdr:col>8</xdr:col>
          <xdr:colOff>9525</xdr:colOff>
          <xdr:row>22</xdr:row>
          <xdr:rowOff>295275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333375</xdr:rowOff>
        </xdr:from>
        <xdr:to>
          <xdr:col>10</xdr:col>
          <xdr:colOff>0</xdr:colOff>
          <xdr:row>22</xdr:row>
          <xdr:rowOff>228600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142875</xdr:rowOff>
        </xdr:from>
        <xdr:to>
          <xdr:col>10</xdr:col>
          <xdr:colOff>0</xdr:colOff>
          <xdr:row>23</xdr:row>
          <xdr:rowOff>38100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323850</xdr:rowOff>
        </xdr:from>
        <xdr:to>
          <xdr:col>19</xdr:col>
          <xdr:colOff>342900</xdr:colOff>
          <xdr:row>22</xdr:row>
          <xdr:rowOff>219075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22</xdr:row>
          <xdr:rowOff>133350</xdr:rowOff>
        </xdr:from>
        <xdr:to>
          <xdr:col>19</xdr:col>
          <xdr:colOff>342900</xdr:colOff>
          <xdr:row>23</xdr:row>
          <xdr:rowOff>28575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333375</xdr:rowOff>
        </xdr:from>
        <xdr:to>
          <xdr:col>10</xdr:col>
          <xdr:colOff>0</xdr:colOff>
          <xdr:row>21</xdr:row>
          <xdr:rowOff>228600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142875</xdr:rowOff>
        </xdr:from>
        <xdr:to>
          <xdr:col>10</xdr:col>
          <xdr:colOff>0</xdr:colOff>
          <xdr:row>22</xdr:row>
          <xdr:rowOff>38100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323850</xdr:rowOff>
        </xdr:from>
        <xdr:to>
          <xdr:col>20</xdr:col>
          <xdr:colOff>0</xdr:colOff>
          <xdr:row>21</xdr:row>
          <xdr:rowOff>219075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133350</xdr:rowOff>
        </xdr:from>
        <xdr:to>
          <xdr:col>20</xdr:col>
          <xdr:colOff>0</xdr:colOff>
          <xdr:row>22</xdr:row>
          <xdr:rowOff>28575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333375</xdr:rowOff>
        </xdr:from>
        <xdr:to>
          <xdr:col>10</xdr:col>
          <xdr:colOff>0</xdr:colOff>
          <xdr:row>20</xdr:row>
          <xdr:rowOff>228600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142875</xdr:rowOff>
        </xdr:from>
        <xdr:to>
          <xdr:col>10</xdr:col>
          <xdr:colOff>0</xdr:colOff>
          <xdr:row>21</xdr:row>
          <xdr:rowOff>38100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323850</xdr:rowOff>
        </xdr:from>
        <xdr:to>
          <xdr:col>20</xdr:col>
          <xdr:colOff>0</xdr:colOff>
          <xdr:row>20</xdr:row>
          <xdr:rowOff>219075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133350</xdr:rowOff>
        </xdr:from>
        <xdr:to>
          <xdr:col>20</xdr:col>
          <xdr:colOff>0</xdr:colOff>
          <xdr:row>21</xdr:row>
          <xdr:rowOff>28575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333375</xdr:rowOff>
        </xdr:from>
        <xdr:to>
          <xdr:col>10</xdr:col>
          <xdr:colOff>0</xdr:colOff>
          <xdr:row>19</xdr:row>
          <xdr:rowOff>228600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142875</xdr:rowOff>
        </xdr:from>
        <xdr:to>
          <xdr:col>10</xdr:col>
          <xdr:colOff>0</xdr:colOff>
          <xdr:row>20</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323850</xdr:rowOff>
        </xdr:from>
        <xdr:to>
          <xdr:col>20</xdr:col>
          <xdr:colOff>0</xdr:colOff>
          <xdr:row>19</xdr:row>
          <xdr:rowOff>219075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133350</xdr:rowOff>
        </xdr:from>
        <xdr:to>
          <xdr:col>20</xdr:col>
          <xdr:colOff>0</xdr:colOff>
          <xdr:row>20</xdr:row>
          <xdr:rowOff>28575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333375</xdr:rowOff>
        </xdr:from>
        <xdr:to>
          <xdr:col>10</xdr:col>
          <xdr:colOff>0</xdr:colOff>
          <xdr:row>18</xdr:row>
          <xdr:rowOff>228600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142875</xdr:rowOff>
        </xdr:from>
        <xdr:to>
          <xdr:col>10</xdr:col>
          <xdr:colOff>0</xdr:colOff>
          <xdr:row>19</xdr:row>
          <xdr:rowOff>38100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323850</xdr:rowOff>
        </xdr:from>
        <xdr:to>
          <xdr:col>20</xdr:col>
          <xdr:colOff>0</xdr:colOff>
          <xdr:row>18</xdr:row>
          <xdr:rowOff>219075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133350</xdr:rowOff>
        </xdr:from>
        <xdr:to>
          <xdr:col>20</xdr:col>
          <xdr:colOff>0</xdr:colOff>
          <xdr:row>19</xdr:row>
          <xdr:rowOff>28575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333375</xdr:rowOff>
        </xdr:from>
        <xdr:to>
          <xdr:col>10</xdr:col>
          <xdr:colOff>0</xdr:colOff>
          <xdr:row>17</xdr:row>
          <xdr:rowOff>228600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142875</xdr:rowOff>
        </xdr:from>
        <xdr:to>
          <xdr:col>10</xdr:col>
          <xdr:colOff>0</xdr:colOff>
          <xdr:row>18</xdr:row>
          <xdr:rowOff>38100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323850</xdr:rowOff>
        </xdr:from>
        <xdr:to>
          <xdr:col>20</xdr:col>
          <xdr:colOff>0</xdr:colOff>
          <xdr:row>17</xdr:row>
          <xdr:rowOff>219075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133350</xdr:rowOff>
        </xdr:from>
        <xdr:to>
          <xdr:col>20</xdr:col>
          <xdr:colOff>0</xdr:colOff>
          <xdr:row>18</xdr:row>
          <xdr:rowOff>28575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333375</xdr:rowOff>
        </xdr:from>
        <xdr:to>
          <xdr:col>10</xdr:col>
          <xdr:colOff>0</xdr:colOff>
          <xdr:row>16</xdr:row>
          <xdr:rowOff>228600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142875</xdr:rowOff>
        </xdr:from>
        <xdr:to>
          <xdr:col>10</xdr:col>
          <xdr:colOff>0</xdr:colOff>
          <xdr:row>17</xdr:row>
          <xdr:rowOff>38100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323850</xdr:rowOff>
        </xdr:from>
        <xdr:to>
          <xdr:col>20</xdr:col>
          <xdr:colOff>0</xdr:colOff>
          <xdr:row>16</xdr:row>
          <xdr:rowOff>219075</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133350</xdr:rowOff>
        </xdr:from>
        <xdr:to>
          <xdr:col>20</xdr:col>
          <xdr:colOff>0</xdr:colOff>
          <xdr:row>17</xdr:row>
          <xdr:rowOff>28575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333375</xdr:rowOff>
        </xdr:from>
        <xdr:to>
          <xdr:col>10</xdr:col>
          <xdr:colOff>0</xdr:colOff>
          <xdr:row>15</xdr:row>
          <xdr:rowOff>228600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142875</xdr:rowOff>
        </xdr:from>
        <xdr:to>
          <xdr:col>10</xdr:col>
          <xdr:colOff>0</xdr:colOff>
          <xdr:row>16</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323850</xdr:rowOff>
        </xdr:from>
        <xdr:to>
          <xdr:col>20</xdr:col>
          <xdr:colOff>0</xdr:colOff>
          <xdr:row>15</xdr:row>
          <xdr:rowOff>219075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133350</xdr:rowOff>
        </xdr:from>
        <xdr:to>
          <xdr:col>20</xdr:col>
          <xdr:colOff>0</xdr:colOff>
          <xdr:row>16</xdr:row>
          <xdr:rowOff>28575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333375</xdr:rowOff>
        </xdr:from>
        <xdr:to>
          <xdr:col>10</xdr:col>
          <xdr:colOff>0</xdr:colOff>
          <xdr:row>14</xdr:row>
          <xdr:rowOff>228600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142875</xdr:rowOff>
        </xdr:from>
        <xdr:to>
          <xdr:col>10</xdr:col>
          <xdr:colOff>0</xdr:colOff>
          <xdr:row>15</xdr:row>
          <xdr:rowOff>38100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323850</xdr:rowOff>
        </xdr:from>
        <xdr:to>
          <xdr:col>20</xdr:col>
          <xdr:colOff>0</xdr:colOff>
          <xdr:row>14</xdr:row>
          <xdr:rowOff>219075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133350</xdr:rowOff>
        </xdr:from>
        <xdr:to>
          <xdr:col>20</xdr:col>
          <xdr:colOff>0</xdr:colOff>
          <xdr:row>15</xdr:row>
          <xdr:rowOff>28575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333375</xdr:rowOff>
        </xdr:from>
        <xdr:to>
          <xdr:col>10</xdr:col>
          <xdr:colOff>0</xdr:colOff>
          <xdr:row>13</xdr:row>
          <xdr:rowOff>228600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142875</xdr:rowOff>
        </xdr:from>
        <xdr:to>
          <xdr:col>10</xdr:col>
          <xdr:colOff>0</xdr:colOff>
          <xdr:row>14</xdr:row>
          <xdr:rowOff>38100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323850</xdr:rowOff>
        </xdr:from>
        <xdr:to>
          <xdr:col>20</xdr:col>
          <xdr:colOff>0</xdr:colOff>
          <xdr:row>13</xdr:row>
          <xdr:rowOff>219075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133350</xdr:rowOff>
        </xdr:from>
        <xdr:to>
          <xdr:col>20</xdr:col>
          <xdr:colOff>0</xdr:colOff>
          <xdr:row>14</xdr:row>
          <xdr:rowOff>28575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333375</xdr:rowOff>
        </xdr:from>
        <xdr:to>
          <xdr:col>10</xdr:col>
          <xdr:colOff>0</xdr:colOff>
          <xdr:row>12</xdr:row>
          <xdr:rowOff>228600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142875</xdr:rowOff>
        </xdr:from>
        <xdr:to>
          <xdr:col>10</xdr:col>
          <xdr:colOff>0</xdr:colOff>
          <xdr:row>13</xdr:row>
          <xdr:rowOff>38100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323850</xdr:rowOff>
        </xdr:from>
        <xdr:to>
          <xdr:col>20</xdr:col>
          <xdr:colOff>0</xdr:colOff>
          <xdr:row>12</xdr:row>
          <xdr:rowOff>219075</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133350</xdr:rowOff>
        </xdr:from>
        <xdr:to>
          <xdr:col>20</xdr:col>
          <xdr:colOff>0</xdr:colOff>
          <xdr:row>13</xdr:row>
          <xdr:rowOff>28575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333375</xdr:rowOff>
        </xdr:from>
        <xdr:to>
          <xdr:col>10</xdr:col>
          <xdr:colOff>0</xdr:colOff>
          <xdr:row>11</xdr:row>
          <xdr:rowOff>228600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142875</xdr:rowOff>
        </xdr:from>
        <xdr:to>
          <xdr:col>10</xdr:col>
          <xdr:colOff>0</xdr:colOff>
          <xdr:row>12</xdr:row>
          <xdr:rowOff>38100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323850</xdr:rowOff>
        </xdr:from>
        <xdr:to>
          <xdr:col>20</xdr:col>
          <xdr:colOff>0</xdr:colOff>
          <xdr:row>11</xdr:row>
          <xdr:rowOff>219075</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133350</xdr:rowOff>
        </xdr:from>
        <xdr:to>
          <xdr:col>20</xdr:col>
          <xdr:colOff>0</xdr:colOff>
          <xdr:row>12</xdr:row>
          <xdr:rowOff>28575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333375</xdr:rowOff>
        </xdr:from>
        <xdr:to>
          <xdr:col>10</xdr:col>
          <xdr:colOff>0</xdr:colOff>
          <xdr:row>10</xdr:row>
          <xdr:rowOff>228600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142875</xdr:rowOff>
        </xdr:from>
        <xdr:to>
          <xdr:col>10</xdr:col>
          <xdr:colOff>0</xdr:colOff>
          <xdr:row>11</xdr:row>
          <xdr:rowOff>38100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323850</xdr:rowOff>
        </xdr:from>
        <xdr:to>
          <xdr:col>20</xdr:col>
          <xdr:colOff>0</xdr:colOff>
          <xdr:row>10</xdr:row>
          <xdr:rowOff>219075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133350</xdr:rowOff>
        </xdr:from>
        <xdr:to>
          <xdr:col>20</xdr:col>
          <xdr:colOff>0</xdr:colOff>
          <xdr:row>11</xdr:row>
          <xdr:rowOff>28575</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333375</xdr:rowOff>
        </xdr:from>
        <xdr:to>
          <xdr:col>10</xdr:col>
          <xdr:colOff>0</xdr:colOff>
          <xdr:row>9</xdr:row>
          <xdr:rowOff>228600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142875</xdr:rowOff>
        </xdr:from>
        <xdr:to>
          <xdr:col>10</xdr:col>
          <xdr:colOff>0</xdr:colOff>
          <xdr:row>10</xdr:row>
          <xdr:rowOff>38100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323850</xdr:rowOff>
        </xdr:from>
        <xdr:to>
          <xdr:col>20</xdr:col>
          <xdr:colOff>0</xdr:colOff>
          <xdr:row>9</xdr:row>
          <xdr:rowOff>219075</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133350</xdr:rowOff>
        </xdr:from>
        <xdr:to>
          <xdr:col>20</xdr:col>
          <xdr:colOff>0</xdr:colOff>
          <xdr:row>10</xdr:row>
          <xdr:rowOff>28575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142875</xdr:rowOff>
        </xdr:from>
        <xdr:to>
          <xdr:col>10</xdr:col>
          <xdr:colOff>0</xdr:colOff>
          <xdr:row>9</xdr:row>
          <xdr:rowOff>38100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133350</xdr:rowOff>
        </xdr:from>
        <xdr:to>
          <xdr:col>20</xdr:col>
          <xdr:colOff>0</xdr:colOff>
          <xdr:row>9</xdr:row>
          <xdr:rowOff>28575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5</xdr:row>
          <xdr:rowOff>28575</xdr:rowOff>
        </xdr:from>
        <xdr:to>
          <xdr:col>19</xdr:col>
          <xdr:colOff>200025</xdr:colOff>
          <xdr:row>5</xdr:row>
          <xdr:rowOff>333375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8</xdr:col>
          <xdr:colOff>114300</xdr:colOff>
          <xdr:row>5</xdr:row>
          <xdr:rowOff>333375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xdr:row>
          <xdr:rowOff>38100</xdr:rowOff>
        </xdr:from>
        <xdr:to>
          <xdr:col>10</xdr:col>
          <xdr:colOff>295275</xdr:colOff>
          <xdr:row>5</xdr:row>
          <xdr:rowOff>333375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xdr:row>
          <xdr:rowOff>47625</xdr:rowOff>
        </xdr:from>
        <xdr:to>
          <xdr:col>13</xdr:col>
          <xdr:colOff>133350</xdr:colOff>
          <xdr:row>5</xdr:row>
          <xdr:rowOff>323850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28575</xdr:rowOff>
        </xdr:from>
        <xdr:to>
          <xdr:col>10</xdr:col>
          <xdr:colOff>219075</xdr:colOff>
          <xdr:row>6</xdr:row>
          <xdr:rowOff>323850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19050</xdr:rowOff>
        </xdr:from>
        <xdr:to>
          <xdr:col>16</xdr:col>
          <xdr:colOff>123825</xdr:colOff>
          <xdr:row>6</xdr:row>
          <xdr:rowOff>323850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47625</xdr:rowOff>
        </xdr:from>
        <xdr:to>
          <xdr:col>8</xdr:col>
          <xdr:colOff>9525</xdr:colOff>
          <xdr:row>8</xdr:row>
          <xdr:rowOff>295275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47625</xdr:rowOff>
        </xdr:from>
        <xdr:to>
          <xdr:col>8</xdr:col>
          <xdr:colOff>9525</xdr:colOff>
          <xdr:row>9</xdr:row>
          <xdr:rowOff>295275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47625</xdr:rowOff>
        </xdr:from>
        <xdr:to>
          <xdr:col>8</xdr:col>
          <xdr:colOff>9525</xdr:colOff>
          <xdr:row>10</xdr:row>
          <xdr:rowOff>295275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47625</xdr:rowOff>
        </xdr:from>
        <xdr:to>
          <xdr:col>8</xdr:col>
          <xdr:colOff>9525</xdr:colOff>
          <xdr:row>11</xdr:row>
          <xdr:rowOff>295275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47625</xdr:rowOff>
        </xdr:from>
        <xdr:to>
          <xdr:col>8</xdr:col>
          <xdr:colOff>9525</xdr:colOff>
          <xdr:row>12</xdr:row>
          <xdr:rowOff>295275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47625</xdr:rowOff>
        </xdr:from>
        <xdr:to>
          <xdr:col>8</xdr:col>
          <xdr:colOff>9525</xdr:colOff>
          <xdr:row>13</xdr:row>
          <xdr:rowOff>295275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47625</xdr:rowOff>
        </xdr:from>
        <xdr:to>
          <xdr:col>8</xdr:col>
          <xdr:colOff>9525</xdr:colOff>
          <xdr:row>14</xdr:row>
          <xdr:rowOff>295275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47625</xdr:rowOff>
        </xdr:from>
        <xdr:to>
          <xdr:col>8</xdr:col>
          <xdr:colOff>9525</xdr:colOff>
          <xdr:row>15</xdr:row>
          <xdr:rowOff>295275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47625</xdr:rowOff>
        </xdr:from>
        <xdr:to>
          <xdr:col>8</xdr:col>
          <xdr:colOff>9525</xdr:colOff>
          <xdr:row>16</xdr:row>
          <xdr:rowOff>295275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47625</xdr:rowOff>
        </xdr:from>
        <xdr:to>
          <xdr:col>8</xdr:col>
          <xdr:colOff>9525</xdr:colOff>
          <xdr:row>17</xdr:row>
          <xdr:rowOff>295275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47625</xdr:rowOff>
        </xdr:from>
        <xdr:to>
          <xdr:col>8</xdr:col>
          <xdr:colOff>9525</xdr:colOff>
          <xdr:row>18</xdr:row>
          <xdr:rowOff>295275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47625</xdr:rowOff>
        </xdr:from>
        <xdr:to>
          <xdr:col>8</xdr:col>
          <xdr:colOff>9525</xdr:colOff>
          <xdr:row>19</xdr:row>
          <xdr:rowOff>295275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47625</xdr:rowOff>
        </xdr:from>
        <xdr:to>
          <xdr:col>8</xdr:col>
          <xdr:colOff>9525</xdr:colOff>
          <xdr:row>20</xdr:row>
          <xdr:rowOff>295275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21</xdr:row>
          <xdr:rowOff>47625</xdr:rowOff>
        </xdr:from>
        <xdr:to>
          <xdr:col>8</xdr:col>
          <xdr:colOff>9525</xdr:colOff>
          <xdr:row>21</xdr:row>
          <xdr:rowOff>295275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22</xdr:row>
          <xdr:rowOff>47625</xdr:rowOff>
        </xdr:from>
        <xdr:to>
          <xdr:col>8</xdr:col>
          <xdr:colOff>9525</xdr:colOff>
          <xdr:row>22</xdr:row>
          <xdr:rowOff>295275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28575</xdr:rowOff>
        </xdr:from>
        <xdr:to>
          <xdr:col>14</xdr:col>
          <xdr:colOff>133350</xdr:colOff>
          <xdr:row>23</xdr:row>
          <xdr:rowOff>342900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28575</xdr:rowOff>
        </xdr:from>
        <xdr:to>
          <xdr:col>8</xdr:col>
          <xdr:colOff>0</xdr:colOff>
          <xdr:row>23</xdr:row>
          <xdr:rowOff>342900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3</xdr:col>
          <xdr:colOff>266700</xdr:colOff>
          <xdr:row>23</xdr:row>
          <xdr:rowOff>342900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28575</xdr:rowOff>
        </xdr:from>
        <xdr:to>
          <xdr:col>20</xdr:col>
          <xdr:colOff>57150</xdr:colOff>
          <xdr:row>23</xdr:row>
          <xdr:rowOff>342900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333375</xdr:rowOff>
        </xdr:from>
        <xdr:to>
          <xdr:col>10</xdr:col>
          <xdr:colOff>0</xdr:colOff>
          <xdr:row>22</xdr:row>
          <xdr:rowOff>228600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142875</xdr:rowOff>
        </xdr:from>
        <xdr:to>
          <xdr:col>10</xdr:col>
          <xdr:colOff>0</xdr:colOff>
          <xdr:row>23</xdr:row>
          <xdr:rowOff>38100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323850</xdr:rowOff>
        </xdr:from>
        <xdr:to>
          <xdr:col>19</xdr:col>
          <xdr:colOff>342900</xdr:colOff>
          <xdr:row>22</xdr:row>
          <xdr:rowOff>219075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22</xdr:row>
          <xdr:rowOff>133350</xdr:rowOff>
        </xdr:from>
        <xdr:to>
          <xdr:col>19</xdr:col>
          <xdr:colOff>342900</xdr:colOff>
          <xdr:row>23</xdr:row>
          <xdr:rowOff>28575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333375</xdr:rowOff>
        </xdr:from>
        <xdr:to>
          <xdr:col>10</xdr:col>
          <xdr:colOff>0</xdr:colOff>
          <xdr:row>21</xdr:row>
          <xdr:rowOff>228600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142875</xdr:rowOff>
        </xdr:from>
        <xdr:to>
          <xdr:col>10</xdr:col>
          <xdr:colOff>0</xdr:colOff>
          <xdr:row>22</xdr:row>
          <xdr:rowOff>38100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323850</xdr:rowOff>
        </xdr:from>
        <xdr:to>
          <xdr:col>20</xdr:col>
          <xdr:colOff>0</xdr:colOff>
          <xdr:row>21</xdr:row>
          <xdr:rowOff>219075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133350</xdr:rowOff>
        </xdr:from>
        <xdr:to>
          <xdr:col>20</xdr:col>
          <xdr:colOff>0</xdr:colOff>
          <xdr:row>22</xdr:row>
          <xdr:rowOff>28575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333375</xdr:rowOff>
        </xdr:from>
        <xdr:to>
          <xdr:col>10</xdr:col>
          <xdr:colOff>0</xdr:colOff>
          <xdr:row>20</xdr:row>
          <xdr:rowOff>228600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142875</xdr:rowOff>
        </xdr:from>
        <xdr:to>
          <xdr:col>10</xdr:col>
          <xdr:colOff>0</xdr:colOff>
          <xdr:row>21</xdr:row>
          <xdr:rowOff>38100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323850</xdr:rowOff>
        </xdr:from>
        <xdr:to>
          <xdr:col>20</xdr:col>
          <xdr:colOff>0</xdr:colOff>
          <xdr:row>20</xdr:row>
          <xdr:rowOff>219075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133350</xdr:rowOff>
        </xdr:from>
        <xdr:to>
          <xdr:col>20</xdr:col>
          <xdr:colOff>0</xdr:colOff>
          <xdr:row>21</xdr:row>
          <xdr:rowOff>28575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333375</xdr:rowOff>
        </xdr:from>
        <xdr:to>
          <xdr:col>10</xdr:col>
          <xdr:colOff>0</xdr:colOff>
          <xdr:row>19</xdr:row>
          <xdr:rowOff>228600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142875</xdr:rowOff>
        </xdr:from>
        <xdr:to>
          <xdr:col>10</xdr:col>
          <xdr:colOff>0</xdr:colOff>
          <xdr:row>20</xdr:row>
          <xdr:rowOff>38100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323850</xdr:rowOff>
        </xdr:from>
        <xdr:to>
          <xdr:col>20</xdr:col>
          <xdr:colOff>0</xdr:colOff>
          <xdr:row>19</xdr:row>
          <xdr:rowOff>219075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133350</xdr:rowOff>
        </xdr:from>
        <xdr:to>
          <xdr:col>20</xdr:col>
          <xdr:colOff>0</xdr:colOff>
          <xdr:row>20</xdr:row>
          <xdr:rowOff>28575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333375</xdr:rowOff>
        </xdr:from>
        <xdr:to>
          <xdr:col>10</xdr:col>
          <xdr:colOff>0</xdr:colOff>
          <xdr:row>18</xdr:row>
          <xdr:rowOff>228600</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142875</xdr:rowOff>
        </xdr:from>
        <xdr:to>
          <xdr:col>10</xdr:col>
          <xdr:colOff>0</xdr:colOff>
          <xdr:row>19</xdr:row>
          <xdr:rowOff>38100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323850</xdr:rowOff>
        </xdr:from>
        <xdr:to>
          <xdr:col>20</xdr:col>
          <xdr:colOff>0</xdr:colOff>
          <xdr:row>18</xdr:row>
          <xdr:rowOff>219075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133350</xdr:rowOff>
        </xdr:from>
        <xdr:to>
          <xdr:col>20</xdr:col>
          <xdr:colOff>0</xdr:colOff>
          <xdr:row>19</xdr:row>
          <xdr:rowOff>28575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333375</xdr:rowOff>
        </xdr:from>
        <xdr:to>
          <xdr:col>10</xdr:col>
          <xdr:colOff>0</xdr:colOff>
          <xdr:row>17</xdr:row>
          <xdr:rowOff>228600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142875</xdr:rowOff>
        </xdr:from>
        <xdr:to>
          <xdr:col>10</xdr:col>
          <xdr:colOff>0</xdr:colOff>
          <xdr:row>18</xdr:row>
          <xdr:rowOff>38100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323850</xdr:rowOff>
        </xdr:from>
        <xdr:to>
          <xdr:col>20</xdr:col>
          <xdr:colOff>0</xdr:colOff>
          <xdr:row>17</xdr:row>
          <xdr:rowOff>219075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133350</xdr:rowOff>
        </xdr:from>
        <xdr:to>
          <xdr:col>20</xdr:col>
          <xdr:colOff>0</xdr:colOff>
          <xdr:row>18</xdr:row>
          <xdr:rowOff>28575</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333375</xdr:rowOff>
        </xdr:from>
        <xdr:to>
          <xdr:col>10</xdr:col>
          <xdr:colOff>0</xdr:colOff>
          <xdr:row>16</xdr:row>
          <xdr:rowOff>228600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142875</xdr:rowOff>
        </xdr:from>
        <xdr:to>
          <xdr:col>10</xdr:col>
          <xdr:colOff>0</xdr:colOff>
          <xdr:row>17</xdr:row>
          <xdr:rowOff>38100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323850</xdr:rowOff>
        </xdr:from>
        <xdr:to>
          <xdr:col>20</xdr:col>
          <xdr:colOff>0</xdr:colOff>
          <xdr:row>16</xdr:row>
          <xdr:rowOff>219075</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133350</xdr:rowOff>
        </xdr:from>
        <xdr:to>
          <xdr:col>20</xdr:col>
          <xdr:colOff>0</xdr:colOff>
          <xdr:row>17</xdr:row>
          <xdr:rowOff>28575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333375</xdr:rowOff>
        </xdr:from>
        <xdr:to>
          <xdr:col>10</xdr:col>
          <xdr:colOff>0</xdr:colOff>
          <xdr:row>15</xdr:row>
          <xdr:rowOff>228600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142875</xdr:rowOff>
        </xdr:from>
        <xdr:to>
          <xdr:col>10</xdr:col>
          <xdr:colOff>0</xdr:colOff>
          <xdr:row>16</xdr:row>
          <xdr:rowOff>38100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323850</xdr:rowOff>
        </xdr:from>
        <xdr:to>
          <xdr:col>20</xdr:col>
          <xdr:colOff>0</xdr:colOff>
          <xdr:row>15</xdr:row>
          <xdr:rowOff>219075</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133350</xdr:rowOff>
        </xdr:from>
        <xdr:to>
          <xdr:col>20</xdr:col>
          <xdr:colOff>0</xdr:colOff>
          <xdr:row>16</xdr:row>
          <xdr:rowOff>28575</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333375</xdr:rowOff>
        </xdr:from>
        <xdr:to>
          <xdr:col>10</xdr:col>
          <xdr:colOff>0</xdr:colOff>
          <xdr:row>14</xdr:row>
          <xdr:rowOff>228600</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142875</xdr:rowOff>
        </xdr:from>
        <xdr:to>
          <xdr:col>10</xdr:col>
          <xdr:colOff>0</xdr:colOff>
          <xdr:row>15</xdr:row>
          <xdr:rowOff>38100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323850</xdr:rowOff>
        </xdr:from>
        <xdr:to>
          <xdr:col>20</xdr:col>
          <xdr:colOff>0</xdr:colOff>
          <xdr:row>14</xdr:row>
          <xdr:rowOff>219075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133350</xdr:rowOff>
        </xdr:from>
        <xdr:to>
          <xdr:col>20</xdr:col>
          <xdr:colOff>0</xdr:colOff>
          <xdr:row>15</xdr:row>
          <xdr:rowOff>28575</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333375</xdr:rowOff>
        </xdr:from>
        <xdr:to>
          <xdr:col>10</xdr:col>
          <xdr:colOff>0</xdr:colOff>
          <xdr:row>13</xdr:row>
          <xdr:rowOff>228600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142875</xdr:rowOff>
        </xdr:from>
        <xdr:to>
          <xdr:col>10</xdr:col>
          <xdr:colOff>0</xdr:colOff>
          <xdr:row>14</xdr:row>
          <xdr:rowOff>38100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323850</xdr:rowOff>
        </xdr:from>
        <xdr:to>
          <xdr:col>20</xdr:col>
          <xdr:colOff>0</xdr:colOff>
          <xdr:row>13</xdr:row>
          <xdr:rowOff>219075</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133350</xdr:rowOff>
        </xdr:from>
        <xdr:to>
          <xdr:col>20</xdr:col>
          <xdr:colOff>0</xdr:colOff>
          <xdr:row>14</xdr:row>
          <xdr:rowOff>28575</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333375</xdr:rowOff>
        </xdr:from>
        <xdr:to>
          <xdr:col>10</xdr:col>
          <xdr:colOff>0</xdr:colOff>
          <xdr:row>12</xdr:row>
          <xdr:rowOff>228600</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142875</xdr:rowOff>
        </xdr:from>
        <xdr:to>
          <xdr:col>10</xdr:col>
          <xdr:colOff>0</xdr:colOff>
          <xdr:row>13</xdr:row>
          <xdr:rowOff>38100</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323850</xdr:rowOff>
        </xdr:from>
        <xdr:to>
          <xdr:col>20</xdr:col>
          <xdr:colOff>0</xdr:colOff>
          <xdr:row>12</xdr:row>
          <xdr:rowOff>219075</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133350</xdr:rowOff>
        </xdr:from>
        <xdr:to>
          <xdr:col>20</xdr:col>
          <xdr:colOff>0</xdr:colOff>
          <xdr:row>13</xdr:row>
          <xdr:rowOff>28575</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333375</xdr:rowOff>
        </xdr:from>
        <xdr:to>
          <xdr:col>10</xdr:col>
          <xdr:colOff>0</xdr:colOff>
          <xdr:row>11</xdr:row>
          <xdr:rowOff>228600</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142875</xdr:rowOff>
        </xdr:from>
        <xdr:to>
          <xdr:col>10</xdr:col>
          <xdr:colOff>0</xdr:colOff>
          <xdr:row>12</xdr:row>
          <xdr:rowOff>38100</xdr:rowOff>
        </xdr:to>
        <xdr:sp macro="" textlink="">
          <xdr:nvSpPr>
            <xdr:cNvPr id="4264" name="Check Box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323850</xdr:rowOff>
        </xdr:from>
        <xdr:to>
          <xdr:col>20</xdr:col>
          <xdr:colOff>0</xdr:colOff>
          <xdr:row>11</xdr:row>
          <xdr:rowOff>219075</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133350</xdr:rowOff>
        </xdr:from>
        <xdr:to>
          <xdr:col>20</xdr:col>
          <xdr:colOff>0</xdr:colOff>
          <xdr:row>12</xdr:row>
          <xdr:rowOff>28575</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333375</xdr:rowOff>
        </xdr:from>
        <xdr:to>
          <xdr:col>10</xdr:col>
          <xdr:colOff>0</xdr:colOff>
          <xdr:row>10</xdr:row>
          <xdr:rowOff>228600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142875</xdr:rowOff>
        </xdr:from>
        <xdr:to>
          <xdr:col>10</xdr:col>
          <xdr:colOff>0</xdr:colOff>
          <xdr:row>11</xdr:row>
          <xdr:rowOff>38100</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323850</xdr:rowOff>
        </xdr:from>
        <xdr:to>
          <xdr:col>20</xdr:col>
          <xdr:colOff>0</xdr:colOff>
          <xdr:row>10</xdr:row>
          <xdr:rowOff>219075</xdr:rowOff>
        </xdr:to>
        <xdr:sp macro="" textlink="">
          <xdr:nvSpPr>
            <xdr:cNvPr id="4269" name="Check Box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133350</xdr:rowOff>
        </xdr:from>
        <xdr:to>
          <xdr:col>20</xdr:col>
          <xdr:colOff>0</xdr:colOff>
          <xdr:row>11</xdr:row>
          <xdr:rowOff>28575</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333375</xdr:rowOff>
        </xdr:from>
        <xdr:to>
          <xdr:col>10</xdr:col>
          <xdr:colOff>0</xdr:colOff>
          <xdr:row>9</xdr:row>
          <xdr:rowOff>228600</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142875</xdr:rowOff>
        </xdr:from>
        <xdr:to>
          <xdr:col>10</xdr:col>
          <xdr:colOff>0</xdr:colOff>
          <xdr:row>10</xdr:row>
          <xdr:rowOff>38100</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323850</xdr:rowOff>
        </xdr:from>
        <xdr:to>
          <xdr:col>20</xdr:col>
          <xdr:colOff>0</xdr:colOff>
          <xdr:row>9</xdr:row>
          <xdr:rowOff>219075</xdr:rowOff>
        </xdr:to>
        <xdr:sp macro="" textlink="">
          <xdr:nvSpPr>
            <xdr:cNvPr id="4273" name="Check Box 177"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133350</xdr:rowOff>
        </xdr:from>
        <xdr:to>
          <xdr:col>20</xdr:col>
          <xdr:colOff>0</xdr:colOff>
          <xdr:row>10</xdr:row>
          <xdr:rowOff>28575</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4275" name="Check Box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142875</xdr:rowOff>
        </xdr:from>
        <xdr:to>
          <xdr:col>10</xdr:col>
          <xdr:colOff>0</xdr:colOff>
          <xdr:row>9</xdr:row>
          <xdr:rowOff>38100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133350</xdr:rowOff>
        </xdr:from>
        <xdr:to>
          <xdr:col>20</xdr:col>
          <xdr:colOff>0</xdr:colOff>
          <xdr:row>9</xdr:row>
          <xdr:rowOff>28575</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5</xdr:row>
          <xdr:rowOff>28575</xdr:rowOff>
        </xdr:from>
        <xdr:to>
          <xdr:col>19</xdr:col>
          <xdr:colOff>200025</xdr:colOff>
          <xdr:row>5</xdr:row>
          <xdr:rowOff>333375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8</xdr:col>
          <xdr:colOff>114300</xdr:colOff>
          <xdr:row>5</xdr:row>
          <xdr:rowOff>333375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xdr:row>
          <xdr:rowOff>38100</xdr:rowOff>
        </xdr:from>
        <xdr:to>
          <xdr:col>10</xdr:col>
          <xdr:colOff>295275</xdr:colOff>
          <xdr:row>5</xdr:row>
          <xdr:rowOff>333375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xdr:row>
          <xdr:rowOff>47625</xdr:rowOff>
        </xdr:from>
        <xdr:to>
          <xdr:col>13</xdr:col>
          <xdr:colOff>133350</xdr:colOff>
          <xdr:row>5</xdr:row>
          <xdr:rowOff>323850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28575</xdr:rowOff>
        </xdr:from>
        <xdr:to>
          <xdr:col>10</xdr:col>
          <xdr:colOff>219075</xdr:colOff>
          <xdr:row>6</xdr:row>
          <xdr:rowOff>323850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19050</xdr:rowOff>
        </xdr:from>
        <xdr:to>
          <xdr:col>16</xdr:col>
          <xdr:colOff>123825</xdr:colOff>
          <xdr:row>6</xdr:row>
          <xdr:rowOff>323850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47625</xdr:rowOff>
        </xdr:from>
        <xdr:to>
          <xdr:col>8</xdr:col>
          <xdr:colOff>9525</xdr:colOff>
          <xdr:row>8</xdr:row>
          <xdr:rowOff>295275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47625</xdr:rowOff>
        </xdr:from>
        <xdr:to>
          <xdr:col>8</xdr:col>
          <xdr:colOff>9525</xdr:colOff>
          <xdr:row>9</xdr:row>
          <xdr:rowOff>295275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47625</xdr:rowOff>
        </xdr:from>
        <xdr:to>
          <xdr:col>8</xdr:col>
          <xdr:colOff>9525</xdr:colOff>
          <xdr:row>10</xdr:row>
          <xdr:rowOff>295275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47625</xdr:rowOff>
        </xdr:from>
        <xdr:to>
          <xdr:col>8</xdr:col>
          <xdr:colOff>9525</xdr:colOff>
          <xdr:row>11</xdr:row>
          <xdr:rowOff>295275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47625</xdr:rowOff>
        </xdr:from>
        <xdr:to>
          <xdr:col>8</xdr:col>
          <xdr:colOff>9525</xdr:colOff>
          <xdr:row>12</xdr:row>
          <xdr:rowOff>295275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47625</xdr:rowOff>
        </xdr:from>
        <xdr:to>
          <xdr:col>8</xdr:col>
          <xdr:colOff>9525</xdr:colOff>
          <xdr:row>13</xdr:row>
          <xdr:rowOff>295275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47625</xdr:rowOff>
        </xdr:from>
        <xdr:to>
          <xdr:col>8</xdr:col>
          <xdr:colOff>9525</xdr:colOff>
          <xdr:row>14</xdr:row>
          <xdr:rowOff>295275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47625</xdr:rowOff>
        </xdr:from>
        <xdr:to>
          <xdr:col>8</xdr:col>
          <xdr:colOff>9525</xdr:colOff>
          <xdr:row>15</xdr:row>
          <xdr:rowOff>295275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47625</xdr:rowOff>
        </xdr:from>
        <xdr:to>
          <xdr:col>8</xdr:col>
          <xdr:colOff>9525</xdr:colOff>
          <xdr:row>16</xdr:row>
          <xdr:rowOff>295275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47625</xdr:rowOff>
        </xdr:from>
        <xdr:to>
          <xdr:col>8</xdr:col>
          <xdr:colOff>9525</xdr:colOff>
          <xdr:row>17</xdr:row>
          <xdr:rowOff>295275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47625</xdr:rowOff>
        </xdr:from>
        <xdr:to>
          <xdr:col>8</xdr:col>
          <xdr:colOff>9525</xdr:colOff>
          <xdr:row>18</xdr:row>
          <xdr:rowOff>295275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47625</xdr:rowOff>
        </xdr:from>
        <xdr:to>
          <xdr:col>8</xdr:col>
          <xdr:colOff>9525</xdr:colOff>
          <xdr:row>19</xdr:row>
          <xdr:rowOff>295275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47625</xdr:rowOff>
        </xdr:from>
        <xdr:to>
          <xdr:col>8</xdr:col>
          <xdr:colOff>9525</xdr:colOff>
          <xdr:row>20</xdr:row>
          <xdr:rowOff>295275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21</xdr:row>
          <xdr:rowOff>47625</xdr:rowOff>
        </xdr:from>
        <xdr:to>
          <xdr:col>8</xdr:col>
          <xdr:colOff>9525</xdr:colOff>
          <xdr:row>21</xdr:row>
          <xdr:rowOff>295275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22</xdr:row>
          <xdr:rowOff>47625</xdr:rowOff>
        </xdr:from>
        <xdr:to>
          <xdr:col>8</xdr:col>
          <xdr:colOff>9525</xdr:colOff>
          <xdr:row>22</xdr:row>
          <xdr:rowOff>295275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28575</xdr:rowOff>
        </xdr:from>
        <xdr:to>
          <xdr:col>14</xdr:col>
          <xdr:colOff>133350</xdr:colOff>
          <xdr:row>23</xdr:row>
          <xdr:rowOff>342900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28575</xdr:rowOff>
        </xdr:from>
        <xdr:to>
          <xdr:col>8</xdr:col>
          <xdr:colOff>0</xdr:colOff>
          <xdr:row>23</xdr:row>
          <xdr:rowOff>342900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3</xdr:col>
          <xdr:colOff>266700</xdr:colOff>
          <xdr:row>23</xdr:row>
          <xdr:rowOff>342900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28575</xdr:rowOff>
        </xdr:from>
        <xdr:to>
          <xdr:col>20</xdr:col>
          <xdr:colOff>57150</xdr:colOff>
          <xdr:row>23</xdr:row>
          <xdr:rowOff>342900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333375</xdr:rowOff>
        </xdr:from>
        <xdr:to>
          <xdr:col>10</xdr:col>
          <xdr:colOff>0</xdr:colOff>
          <xdr:row>22</xdr:row>
          <xdr:rowOff>228600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142875</xdr:rowOff>
        </xdr:from>
        <xdr:to>
          <xdr:col>10</xdr:col>
          <xdr:colOff>0</xdr:colOff>
          <xdr:row>23</xdr:row>
          <xdr:rowOff>38100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323850</xdr:rowOff>
        </xdr:from>
        <xdr:to>
          <xdr:col>19</xdr:col>
          <xdr:colOff>342900</xdr:colOff>
          <xdr:row>22</xdr:row>
          <xdr:rowOff>219075</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22</xdr:row>
          <xdr:rowOff>133350</xdr:rowOff>
        </xdr:from>
        <xdr:to>
          <xdr:col>19</xdr:col>
          <xdr:colOff>342900</xdr:colOff>
          <xdr:row>23</xdr:row>
          <xdr:rowOff>28575</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333375</xdr:rowOff>
        </xdr:from>
        <xdr:to>
          <xdr:col>10</xdr:col>
          <xdr:colOff>0</xdr:colOff>
          <xdr:row>21</xdr:row>
          <xdr:rowOff>228600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142875</xdr:rowOff>
        </xdr:from>
        <xdr:to>
          <xdr:col>10</xdr:col>
          <xdr:colOff>0</xdr:colOff>
          <xdr:row>22</xdr:row>
          <xdr:rowOff>38100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323850</xdr:rowOff>
        </xdr:from>
        <xdr:to>
          <xdr:col>20</xdr:col>
          <xdr:colOff>0</xdr:colOff>
          <xdr:row>21</xdr:row>
          <xdr:rowOff>219075</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133350</xdr:rowOff>
        </xdr:from>
        <xdr:to>
          <xdr:col>20</xdr:col>
          <xdr:colOff>0</xdr:colOff>
          <xdr:row>22</xdr:row>
          <xdr:rowOff>28575</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333375</xdr:rowOff>
        </xdr:from>
        <xdr:to>
          <xdr:col>10</xdr:col>
          <xdr:colOff>0</xdr:colOff>
          <xdr:row>20</xdr:row>
          <xdr:rowOff>228600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142875</xdr:rowOff>
        </xdr:from>
        <xdr:to>
          <xdr:col>10</xdr:col>
          <xdr:colOff>0</xdr:colOff>
          <xdr:row>21</xdr:row>
          <xdr:rowOff>38100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323850</xdr:rowOff>
        </xdr:from>
        <xdr:to>
          <xdr:col>20</xdr:col>
          <xdr:colOff>0</xdr:colOff>
          <xdr:row>20</xdr:row>
          <xdr:rowOff>219075</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133350</xdr:rowOff>
        </xdr:from>
        <xdr:to>
          <xdr:col>20</xdr:col>
          <xdr:colOff>0</xdr:colOff>
          <xdr:row>21</xdr:row>
          <xdr:rowOff>28575</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333375</xdr:rowOff>
        </xdr:from>
        <xdr:to>
          <xdr:col>10</xdr:col>
          <xdr:colOff>0</xdr:colOff>
          <xdr:row>19</xdr:row>
          <xdr:rowOff>228600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142875</xdr:rowOff>
        </xdr:from>
        <xdr:to>
          <xdr:col>10</xdr:col>
          <xdr:colOff>0</xdr:colOff>
          <xdr:row>20</xdr:row>
          <xdr:rowOff>38100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323850</xdr:rowOff>
        </xdr:from>
        <xdr:to>
          <xdr:col>20</xdr:col>
          <xdr:colOff>0</xdr:colOff>
          <xdr:row>19</xdr:row>
          <xdr:rowOff>219075</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133350</xdr:rowOff>
        </xdr:from>
        <xdr:to>
          <xdr:col>20</xdr:col>
          <xdr:colOff>0</xdr:colOff>
          <xdr:row>20</xdr:row>
          <xdr:rowOff>28575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333375</xdr:rowOff>
        </xdr:from>
        <xdr:to>
          <xdr:col>10</xdr:col>
          <xdr:colOff>0</xdr:colOff>
          <xdr:row>18</xdr:row>
          <xdr:rowOff>228600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142875</xdr:rowOff>
        </xdr:from>
        <xdr:to>
          <xdr:col>10</xdr:col>
          <xdr:colOff>0</xdr:colOff>
          <xdr:row>19</xdr:row>
          <xdr:rowOff>38100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323850</xdr:rowOff>
        </xdr:from>
        <xdr:to>
          <xdr:col>20</xdr:col>
          <xdr:colOff>0</xdr:colOff>
          <xdr:row>18</xdr:row>
          <xdr:rowOff>219075</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133350</xdr:rowOff>
        </xdr:from>
        <xdr:to>
          <xdr:col>20</xdr:col>
          <xdr:colOff>0</xdr:colOff>
          <xdr:row>19</xdr:row>
          <xdr:rowOff>28575</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333375</xdr:rowOff>
        </xdr:from>
        <xdr:to>
          <xdr:col>10</xdr:col>
          <xdr:colOff>0</xdr:colOff>
          <xdr:row>17</xdr:row>
          <xdr:rowOff>228600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142875</xdr:rowOff>
        </xdr:from>
        <xdr:to>
          <xdr:col>10</xdr:col>
          <xdr:colOff>0</xdr:colOff>
          <xdr:row>18</xdr:row>
          <xdr:rowOff>38100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323850</xdr:rowOff>
        </xdr:from>
        <xdr:to>
          <xdr:col>20</xdr:col>
          <xdr:colOff>0</xdr:colOff>
          <xdr:row>17</xdr:row>
          <xdr:rowOff>219075</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133350</xdr:rowOff>
        </xdr:from>
        <xdr:to>
          <xdr:col>20</xdr:col>
          <xdr:colOff>0</xdr:colOff>
          <xdr:row>18</xdr:row>
          <xdr:rowOff>28575</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333375</xdr:rowOff>
        </xdr:from>
        <xdr:to>
          <xdr:col>10</xdr:col>
          <xdr:colOff>0</xdr:colOff>
          <xdr:row>16</xdr:row>
          <xdr:rowOff>228600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142875</xdr:rowOff>
        </xdr:from>
        <xdr:to>
          <xdr:col>10</xdr:col>
          <xdr:colOff>0</xdr:colOff>
          <xdr:row>17</xdr:row>
          <xdr:rowOff>38100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323850</xdr:rowOff>
        </xdr:from>
        <xdr:to>
          <xdr:col>20</xdr:col>
          <xdr:colOff>0</xdr:colOff>
          <xdr:row>16</xdr:row>
          <xdr:rowOff>219075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133350</xdr:rowOff>
        </xdr:from>
        <xdr:to>
          <xdr:col>20</xdr:col>
          <xdr:colOff>0</xdr:colOff>
          <xdr:row>17</xdr:row>
          <xdr:rowOff>28575</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333375</xdr:rowOff>
        </xdr:from>
        <xdr:to>
          <xdr:col>10</xdr:col>
          <xdr:colOff>0</xdr:colOff>
          <xdr:row>15</xdr:row>
          <xdr:rowOff>228600</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142875</xdr:rowOff>
        </xdr:from>
        <xdr:to>
          <xdr:col>10</xdr:col>
          <xdr:colOff>0</xdr:colOff>
          <xdr:row>16</xdr:row>
          <xdr:rowOff>38100</xdr:rowOff>
        </xdr:to>
        <xdr:sp macro="" textlink="">
          <xdr:nvSpPr>
            <xdr:cNvPr id="5271" name="Check Box 151"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323850</xdr:rowOff>
        </xdr:from>
        <xdr:to>
          <xdr:col>20</xdr:col>
          <xdr:colOff>0</xdr:colOff>
          <xdr:row>15</xdr:row>
          <xdr:rowOff>219075</xdr:rowOff>
        </xdr:to>
        <xdr:sp macro="" textlink="">
          <xdr:nvSpPr>
            <xdr:cNvPr id="5272" name="Check Box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133350</xdr:rowOff>
        </xdr:from>
        <xdr:to>
          <xdr:col>20</xdr:col>
          <xdr:colOff>0</xdr:colOff>
          <xdr:row>16</xdr:row>
          <xdr:rowOff>28575</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333375</xdr:rowOff>
        </xdr:from>
        <xdr:to>
          <xdr:col>10</xdr:col>
          <xdr:colOff>0</xdr:colOff>
          <xdr:row>14</xdr:row>
          <xdr:rowOff>228600</xdr:rowOff>
        </xdr:to>
        <xdr:sp macro="" textlink="">
          <xdr:nvSpPr>
            <xdr:cNvPr id="5274" name="Check Box 154"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142875</xdr:rowOff>
        </xdr:from>
        <xdr:to>
          <xdr:col>10</xdr:col>
          <xdr:colOff>0</xdr:colOff>
          <xdr:row>15</xdr:row>
          <xdr:rowOff>38100</xdr:rowOff>
        </xdr:to>
        <xdr:sp macro="" textlink="">
          <xdr:nvSpPr>
            <xdr:cNvPr id="5275" name="Check Box 155" hidden="1">
              <a:extLst>
                <a:ext uri="{63B3BB69-23CF-44E3-9099-C40C66FF867C}">
                  <a14:compatExt spid="_x0000_s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323850</xdr:rowOff>
        </xdr:from>
        <xdr:to>
          <xdr:col>20</xdr:col>
          <xdr:colOff>0</xdr:colOff>
          <xdr:row>14</xdr:row>
          <xdr:rowOff>219075</xdr:rowOff>
        </xdr:to>
        <xdr:sp macro="" textlink="">
          <xdr:nvSpPr>
            <xdr:cNvPr id="5276" name="Check Box 156" hidden="1">
              <a:extLst>
                <a:ext uri="{63B3BB69-23CF-44E3-9099-C40C66FF867C}">
                  <a14:compatExt spid="_x0000_s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133350</xdr:rowOff>
        </xdr:from>
        <xdr:to>
          <xdr:col>20</xdr:col>
          <xdr:colOff>0</xdr:colOff>
          <xdr:row>15</xdr:row>
          <xdr:rowOff>28575</xdr:rowOff>
        </xdr:to>
        <xdr:sp macro="" textlink="">
          <xdr:nvSpPr>
            <xdr:cNvPr id="5277" name="Check Box 157" hidden="1">
              <a:extLst>
                <a:ext uri="{63B3BB69-23CF-44E3-9099-C40C66FF867C}">
                  <a14:compatExt spid="_x0000_s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333375</xdr:rowOff>
        </xdr:from>
        <xdr:to>
          <xdr:col>10</xdr:col>
          <xdr:colOff>0</xdr:colOff>
          <xdr:row>13</xdr:row>
          <xdr:rowOff>228600</xdr:rowOff>
        </xdr:to>
        <xdr:sp macro="" textlink="">
          <xdr:nvSpPr>
            <xdr:cNvPr id="5278" name="Check Box 158" hidden="1">
              <a:extLst>
                <a:ext uri="{63B3BB69-23CF-44E3-9099-C40C66FF867C}">
                  <a14:compatExt spid="_x0000_s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142875</xdr:rowOff>
        </xdr:from>
        <xdr:to>
          <xdr:col>10</xdr:col>
          <xdr:colOff>0</xdr:colOff>
          <xdr:row>14</xdr:row>
          <xdr:rowOff>38100</xdr:rowOff>
        </xdr:to>
        <xdr:sp macro="" textlink="">
          <xdr:nvSpPr>
            <xdr:cNvPr id="5279" name="Check Box 159" hidden="1">
              <a:extLst>
                <a:ext uri="{63B3BB69-23CF-44E3-9099-C40C66FF867C}">
                  <a14:compatExt spid="_x0000_s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323850</xdr:rowOff>
        </xdr:from>
        <xdr:to>
          <xdr:col>20</xdr:col>
          <xdr:colOff>0</xdr:colOff>
          <xdr:row>13</xdr:row>
          <xdr:rowOff>219075</xdr:rowOff>
        </xdr:to>
        <xdr:sp macro="" textlink="">
          <xdr:nvSpPr>
            <xdr:cNvPr id="5280" name="Check Box 160"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133350</xdr:rowOff>
        </xdr:from>
        <xdr:to>
          <xdr:col>20</xdr:col>
          <xdr:colOff>0</xdr:colOff>
          <xdr:row>14</xdr:row>
          <xdr:rowOff>28575</xdr:rowOff>
        </xdr:to>
        <xdr:sp macro="" textlink="">
          <xdr:nvSpPr>
            <xdr:cNvPr id="5281" name="Check Box 161" hidden="1">
              <a:extLst>
                <a:ext uri="{63B3BB69-23CF-44E3-9099-C40C66FF867C}">
                  <a14:compatExt spid="_x0000_s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333375</xdr:rowOff>
        </xdr:from>
        <xdr:to>
          <xdr:col>10</xdr:col>
          <xdr:colOff>0</xdr:colOff>
          <xdr:row>12</xdr:row>
          <xdr:rowOff>228600</xdr:rowOff>
        </xdr:to>
        <xdr:sp macro="" textlink="">
          <xdr:nvSpPr>
            <xdr:cNvPr id="5282" name="Check Box 162" hidden="1">
              <a:extLst>
                <a:ext uri="{63B3BB69-23CF-44E3-9099-C40C66FF867C}">
                  <a14:compatExt spid="_x0000_s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142875</xdr:rowOff>
        </xdr:from>
        <xdr:to>
          <xdr:col>10</xdr:col>
          <xdr:colOff>0</xdr:colOff>
          <xdr:row>13</xdr:row>
          <xdr:rowOff>38100</xdr:rowOff>
        </xdr:to>
        <xdr:sp macro="" textlink="">
          <xdr:nvSpPr>
            <xdr:cNvPr id="5283" name="Check Box 163" hidden="1">
              <a:extLst>
                <a:ext uri="{63B3BB69-23CF-44E3-9099-C40C66FF867C}">
                  <a14:compatExt spid="_x0000_s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323850</xdr:rowOff>
        </xdr:from>
        <xdr:to>
          <xdr:col>20</xdr:col>
          <xdr:colOff>0</xdr:colOff>
          <xdr:row>12</xdr:row>
          <xdr:rowOff>219075</xdr:rowOff>
        </xdr:to>
        <xdr:sp macro="" textlink="">
          <xdr:nvSpPr>
            <xdr:cNvPr id="5284" name="Check Box 164"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133350</xdr:rowOff>
        </xdr:from>
        <xdr:to>
          <xdr:col>20</xdr:col>
          <xdr:colOff>0</xdr:colOff>
          <xdr:row>13</xdr:row>
          <xdr:rowOff>28575</xdr:rowOff>
        </xdr:to>
        <xdr:sp macro="" textlink="">
          <xdr:nvSpPr>
            <xdr:cNvPr id="5285" name="Check Box 165" hidden="1">
              <a:extLst>
                <a:ext uri="{63B3BB69-23CF-44E3-9099-C40C66FF867C}">
                  <a14:compatExt spid="_x0000_s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333375</xdr:rowOff>
        </xdr:from>
        <xdr:to>
          <xdr:col>10</xdr:col>
          <xdr:colOff>0</xdr:colOff>
          <xdr:row>11</xdr:row>
          <xdr:rowOff>228600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142875</xdr:rowOff>
        </xdr:from>
        <xdr:to>
          <xdr:col>10</xdr:col>
          <xdr:colOff>0</xdr:colOff>
          <xdr:row>12</xdr:row>
          <xdr:rowOff>38100</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323850</xdr:rowOff>
        </xdr:from>
        <xdr:to>
          <xdr:col>20</xdr:col>
          <xdr:colOff>0</xdr:colOff>
          <xdr:row>11</xdr:row>
          <xdr:rowOff>219075</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133350</xdr:rowOff>
        </xdr:from>
        <xdr:to>
          <xdr:col>20</xdr:col>
          <xdr:colOff>0</xdr:colOff>
          <xdr:row>12</xdr:row>
          <xdr:rowOff>28575</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333375</xdr:rowOff>
        </xdr:from>
        <xdr:to>
          <xdr:col>10</xdr:col>
          <xdr:colOff>0</xdr:colOff>
          <xdr:row>10</xdr:row>
          <xdr:rowOff>228600</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142875</xdr:rowOff>
        </xdr:from>
        <xdr:to>
          <xdr:col>10</xdr:col>
          <xdr:colOff>0</xdr:colOff>
          <xdr:row>11</xdr:row>
          <xdr:rowOff>38100</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323850</xdr:rowOff>
        </xdr:from>
        <xdr:to>
          <xdr:col>20</xdr:col>
          <xdr:colOff>0</xdr:colOff>
          <xdr:row>10</xdr:row>
          <xdr:rowOff>219075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133350</xdr:rowOff>
        </xdr:from>
        <xdr:to>
          <xdr:col>20</xdr:col>
          <xdr:colOff>0</xdr:colOff>
          <xdr:row>11</xdr:row>
          <xdr:rowOff>28575</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333375</xdr:rowOff>
        </xdr:from>
        <xdr:to>
          <xdr:col>10</xdr:col>
          <xdr:colOff>0</xdr:colOff>
          <xdr:row>9</xdr:row>
          <xdr:rowOff>228600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142875</xdr:rowOff>
        </xdr:from>
        <xdr:to>
          <xdr:col>10</xdr:col>
          <xdr:colOff>0</xdr:colOff>
          <xdr:row>10</xdr:row>
          <xdr:rowOff>38100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323850</xdr:rowOff>
        </xdr:from>
        <xdr:to>
          <xdr:col>20</xdr:col>
          <xdr:colOff>0</xdr:colOff>
          <xdr:row>9</xdr:row>
          <xdr:rowOff>219075</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133350</xdr:rowOff>
        </xdr:from>
        <xdr:to>
          <xdr:col>20</xdr:col>
          <xdr:colOff>0</xdr:colOff>
          <xdr:row>10</xdr:row>
          <xdr:rowOff>28575</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5298" name="Check Box 178"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142875</xdr:rowOff>
        </xdr:from>
        <xdr:to>
          <xdr:col>10</xdr:col>
          <xdr:colOff>0</xdr:colOff>
          <xdr:row>9</xdr:row>
          <xdr:rowOff>38100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133350</xdr:rowOff>
        </xdr:from>
        <xdr:to>
          <xdr:col>20</xdr:col>
          <xdr:colOff>0</xdr:colOff>
          <xdr:row>9</xdr:row>
          <xdr:rowOff>28575</xdr:rowOff>
        </xdr:to>
        <xdr:sp macro="" textlink="">
          <xdr:nvSpPr>
            <xdr:cNvPr id="5301" name="Check Box 181"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5</xdr:row>
          <xdr:rowOff>28575</xdr:rowOff>
        </xdr:from>
        <xdr:to>
          <xdr:col>19</xdr:col>
          <xdr:colOff>200025</xdr:colOff>
          <xdr:row>5</xdr:row>
          <xdr:rowOff>333375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8</xdr:col>
          <xdr:colOff>114300</xdr:colOff>
          <xdr:row>5</xdr:row>
          <xdr:rowOff>333375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xdr:row>
          <xdr:rowOff>38100</xdr:rowOff>
        </xdr:from>
        <xdr:to>
          <xdr:col>10</xdr:col>
          <xdr:colOff>295275</xdr:colOff>
          <xdr:row>5</xdr:row>
          <xdr:rowOff>333375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xdr:row>
          <xdr:rowOff>47625</xdr:rowOff>
        </xdr:from>
        <xdr:to>
          <xdr:col>13</xdr:col>
          <xdr:colOff>133350</xdr:colOff>
          <xdr:row>5</xdr:row>
          <xdr:rowOff>323850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28575</xdr:rowOff>
        </xdr:from>
        <xdr:to>
          <xdr:col>10</xdr:col>
          <xdr:colOff>219075</xdr:colOff>
          <xdr:row>6</xdr:row>
          <xdr:rowOff>323850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19050</xdr:rowOff>
        </xdr:from>
        <xdr:to>
          <xdr:col>16</xdr:col>
          <xdr:colOff>123825</xdr:colOff>
          <xdr:row>6</xdr:row>
          <xdr:rowOff>323850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47625</xdr:rowOff>
        </xdr:from>
        <xdr:to>
          <xdr:col>8</xdr:col>
          <xdr:colOff>9525</xdr:colOff>
          <xdr:row>8</xdr:row>
          <xdr:rowOff>295275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47625</xdr:rowOff>
        </xdr:from>
        <xdr:to>
          <xdr:col>8</xdr:col>
          <xdr:colOff>9525</xdr:colOff>
          <xdr:row>9</xdr:row>
          <xdr:rowOff>295275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47625</xdr:rowOff>
        </xdr:from>
        <xdr:to>
          <xdr:col>8</xdr:col>
          <xdr:colOff>9525</xdr:colOff>
          <xdr:row>10</xdr:row>
          <xdr:rowOff>295275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47625</xdr:rowOff>
        </xdr:from>
        <xdr:to>
          <xdr:col>8</xdr:col>
          <xdr:colOff>9525</xdr:colOff>
          <xdr:row>11</xdr:row>
          <xdr:rowOff>295275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47625</xdr:rowOff>
        </xdr:from>
        <xdr:to>
          <xdr:col>8</xdr:col>
          <xdr:colOff>9525</xdr:colOff>
          <xdr:row>12</xdr:row>
          <xdr:rowOff>295275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47625</xdr:rowOff>
        </xdr:from>
        <xdr:to>
          <xdr:col>8</xdr:col>
          <xdr:colOff>9525</xdr:colOff>
          <xdr:row>13</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47625</xdr:rowOff>
        </xdr:from>
        <xdr:to>
          <xdr:col>8</xdr:col>
          <xdr:colOff>9525</xdr:colOff>
          <xdr:row>14</xdr:row>
          <xdr:rowOff>295275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47625</xdr:rowOff>
        </xdr:from>
        <xdr:to>
          <xdr:col>8</xdr:col>
          <xdr:colOff>9525</xdr:colOff>
          <xdr:row>15</xdr:row>
          <xdr:rowOff>295275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47625</xdr:rowOff>
        </xdr:from>
        <xdr:to>
          <xdr:col>8</xdr:col>
          <xdr:colOff>9525</xdr:colOff>
          <xdr:row>16</xdr:row>
          <xdr:rowOff>295275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47625</xdr:rowOff>
        </xdr:from>
        <xdr:to>
          <xdr:col>8</xdr:col>
          <xdr:colOff>9525</xdr:colOff>
          <xdr:row>17</xdr:row>
          <xdr:rowOff>295275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47625</xdr:rowOff>
        </xdr:from>
        <xdr:to>
          <xdr:col>8</xdr:col>
          <xdr:colOff>9525</xdr:colOff>
          <xdr:row>18</xdr:row>
          <xdr:rowOff>295275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47625</xdr:rowOff>
        </xdr:from>
        <xdr:to>
          <xdr:col>8</xdr:col>
          <xdr:colOff>9525</xdr:colOff>
          <xdr:row>19</xdr:row>
          <xdr:rowOff>295275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47625</xdr:rowOff>
        </xdr:from>
        <xdr:to>
          <xdr:col>8</xdr:col>
          <xdr:colOff>9525</xdr:colOff>
          <xdr:row>20</xdr:row>
          <xdr:rowOff>295275</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21</xdr:row>
          <xdr:rowOff>47625</xdr:rowOff>
        </xdr:from>
        <xdr:to>
          <xdr:col>8</xdr:col>
          <xdr:colOff>9525</xdr:colOff>
          <xdr:row>21</xdr:row>
          <xdr:rowOff>295275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22</xdr:row>
          <xdr:rowOff>47625</xdr:rowOff>
        </xdr:from>
        <xdr:to>
          <xdr:col>8</xdr:col>
          <xdr:colOff>9525</xdr:colOff>
          <xdr:row>22</xdr:row>
          <xdr:rowOff>295275</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28575</xdr:rowOff>
        </xdr:from>
        <xdr:to>
          <xdr:col>14</xdr:col>
          <xdr:colOff>133350</xdr:colOff>
          <xdr:row>23</xdr:row>
          <xdr:rowOff>342900</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28575</xdr:rowOff>
        </xdr:from>
        <xdr:to>
          <xdr:col>8</xdr:col>
          <xdr:colOff>0</xdr:colOff>
          <xdr:row>23</xdr:row>
          <xdr:rowOff>342900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3</xdr:col>
          <xdr:colOff>266700</xdr:colOff>
          <xdr:row>23</xdr:row>
          <xdr:rowOff>342900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28575</xdr:rowOff>
        </xdr:from>
        <xdr:to>
          <xdr:col>20</xdr:col>
          <xdr:colOff>57150</xdr:colOff>
          <xdr:row>23</xdr:row>
          <xdr:rowOff>342900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8</xdr:row>
          <xdr:rowOff>47625</xdr:rowOff>
        </xdr:from>
        <xdr:to>
          <xdr:col>18</xdr:col>
          <xdr:colOff>9525</xdr:colOff>
          <xdr:row>8</xdr:row>
          <xdr:rowOff>295275</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333375</xdr:rowOff>
        </xdr:from>
        <xdr:to>
          <xdr:col>10</xdr:col>
          <xdr:colOff>0</xdr:colOff>
          <xdr:row>22</xdr:row>
          <xdr:rowOff>228600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142875</xdr:rowOff>
        </xdr:from>
        <xdr:to>
          <xdr:col>10</xdr:col>
          <xdr:colOff>0</xdr:colOff>
          <xdr:row>23</xdr:row>
          <xdr:rowOff>38100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47625</xdr:rowOff>
        </xdr:from>
        <xdr:to>
          <xdr:col>18</xdr:col>
          <xdr:colOff>9525</xdr:colOff>
          <xdr:row>22</xdr:row>
          <xdr:rowOff>295275</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21</xdr:row>
          <xdr:rowOff>47625</xdr:rowOff>
        </xdr:from>
        <xdr:to>
          <xdr:col>18</xdr:col>
          <xdr:colOff>9525</xdr:colOff>
          <xdr:row>21</xdr:row>
          <xdr:rowOff>295275</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20</xdr:row>
          <xdr:rowOff>47625</xdr:rowOff>
        </xdr:from>
        <xdr:to>
          <xdr:col>18</xdr:col>
          <xdr:colOff>9525</xdr:colOff>
          <xdr:row>20</xdr:row>
          <xdr:rowOff>295275</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19</xdr:row>
          <xdr:rowOff>47625</xdr:rowOff>
        </xdr:from>
        <xdr:to>
          <xdr:col>18</xdr:col>
          <xdr:colOff>9525</xdr:colOff>
          <xdr:row>19</xdr:row>
          <xdr:rowOff>295275</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18</xdr:row>
          <xdr:rowOff>47625</xdr:rowOff>
        </xdr:from>
        <xdr:to>
          <xdr:col>18</xdr:col>
          <xdr:colOff>9525</xdr:colOff>
          <xdr:row>18</xdr:row>
          <xdr:rowOff>295275</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17</xdr:row>
          <xdr:rowOff>47625</xdr:rowOff>
        </xdr:from>
        <xdr:to>
          <xdr:col>18</xdr:col>
          <xdr:colOff>9525</xdr:colOff>
          <xdr:row>17</xdr:row>
          <xdr:rowOff>295275</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16</xdr:row>
          <xdr:rowOff>47625</xdr:rowOff>
        </xdr:from>
        <xdr:to>
          <xdr:col>18</xdr:col>
          <xdr:colOff>9525</xdr:colOff>
          <xdr:row>16</xdr:row>
          <xdr:rowOff>295275</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15</xdr:row>
          <xdr:rowOff>47625</xdr:rowOff>
        </xdr:from>
        <xdr:to>
          <xdr:col>18</xdr:col>
          <xdr:colOff>9525</xdr:colOff>
          <xdr:row>15</xdr:row>
          <xdr:rowOff>295275</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14</xdr:row>
          <xdr:rowOff>47625</xdr:rowOff>
        </xdr:from>
        <xdr:to>
          <xdr:col>18</xdr:col>
          <xdr:colOff>9525</xdr:colOff>
          <xdr:row>14</xdr:row>
          <xdr:rowOff>295275</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13</xdr:row>
          <xdr:rowOff>47625</xdr:rowOff>
        </xdr:from>
        <xdr:to>
          <xdr:col>18</xdr:col>
          <xdr:colOff>9525</xdr:colOff>
          <xdr:row>13</xdr:row>
          <xdr:rowOff>295275</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12</xdr:row>
          <xdr:rowOff>47625</xdr:rowOff>
        </xdr:from>
        <xdr:to>
          <xdr:col>18</xdr:col>
          <xdr:colOff>9525</xdr:colOff>
          <xdr:row>12</xdr:row>
          <xdr:rowOff>295275</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11</xdr:row>
          <xdr:rowOff>47625</xdr:rowOff>
        </xdr:from>
        <xdr:to>
          <xdr:col>18</xdr:col>
          <xdr:colOff>9525</xdr:colOff>
          <xdr:row>11</xdr:row>
          <xdr:rowOff>295275</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10</xdr:row>
          <xdr:rowOff>47625</xdr:rowOff>
        </xdr:from>
        <xdr:to>
          <xdr:col>18</xdr:col>
          <xdr:colOff>9525</xdr:colOff>
          <xdr:row>10</xdr:row>
          <xdr:rowOff>295275</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9</xdr:row>
          <xdr:rowOff>47625</xdr:rowOff>
        </xdr:from>
        <xdr:to>
          <xdr:col>18</xdr:col>
          <xdr:colOff>9525</xdr:colOff>
          <xdr:row>9</xdr:row>
          <xdr:rowOff>295275</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323850</xdr:rowOff>
        </xdr:from>
        <xdr:to>
          <xdr:col>19</xdr:col>
          <xdr:colOff>342900</xdr:colOff>
          <xdr:row>22</xdr:row>
          <xdr:rowOff>219075</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22</xdr:row>
          <xdr:rowOff>133350</xdr:rowOff>
        </xdr:from>
        <xdr:to>
          <xdr:col>19</xdr:col>
          <xdr:colOff>342900</xdr:colOff>
          <xdr:row>23</xdr:row>
          <xdr:rowOff>28575</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333375</xdr:rowOff>
        </xdr:from>
        <xdr:to>
          <xdr:col>10</xdr:col>
          <xdr:colOff>0</xdr:colOff>
          <xdr:row>21</xdr:row>
          <xdr:rowOff>228600</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142875</xdr:rowOff>
        </xdr:from>
        <xdr:to>
          <xdr:col>10</xdr:col>
          <xdr:colOff>0</xdr:colOff>
          <xdr:row>22</xdr:row>
          <xdr:rowOff>38100</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323850</xdr:rowOff>
        </xdr:from>
        <xdr:to>
          <xdr:col>20</xdr:col>
          <xdr:colOff>0</xdr:colOff>
          <xdr:row>21</xdr:row>
          <xdr:rowOff>219075</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21</xdr:row>
          <xdr:rowOff>133350</xdr:rowOff>
        </xdr:from>
        <xdr:to>
          <xdr:col>20</xdr:col>
          <xdr:colOff>0</xdr:colOff>
          <xdr:row>22</xdr:row>
          <xdr:rowOff>28575</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333375</xdr:rowOff>
        </xdr:from>
        <xdr:to>
          <xdr:col>10</xdr:col>
          <xdr:colOff>0</xdr:colOff>
          <xdr:row>20</xdr:row>
          <xdr:rowOff>228600</xdr:rowOff>
        </xdr:to>
        <xdr:sp macro="" textlink="">
          <xdr:nvSpPr>
            <xdr:cNvPr id="6275" name="Check Box 131"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142875</xdr:rowOff>
        </xdr:from>
        <xdr:to>
          <xdr:col>10</xdr:col>
          <xdr:colOff>0</xdr:colOff>
          <xdr:row>21</xdr:row>
          <xdr:rowOff>38100</xdr:rowOff>
        </xdr:to>
        <xdr:sp macro="" textlink="">
          <xdr:nvSpPr>
            <xdr:cNvPr id="6276" name="Check Box 132"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323850</xdr:rowOff>
        </xdr:from>
        <xdr:to>
          <xdr:col>20</xdr:col>
          <xdr:colOff>0</xdr:colOff>
          <xdr:row>20</xdr:row>
          <xdr:rowOff>219075</xdr:rowOff>
        </xdr:to>
        <xdr:sp macro="" textlink="">
          <xdr:nvSpPr>
            <xdr:cNvPr id="6277" name="Check Box 133"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20</xdr:row>
          <xdr:rowOff>133350</xdr:rowOff>
        </xdr:from>
        <xdr:to>
          <xdr:col>20</xdr:col>
          <xdr:colOff>0</xdr:colOff>
          <xdr:row>21</xdr:row>
          <xdr:rowOff>28575</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333375</xdr:rowOff>
        </xdr:from>
        <xdr:to>
          <xdr:col>10</xdr:col>
          <xdr:colOff>0</xdr:colOff>
          <xdr:row>19</xdr:row>
          <xdr:rowOff>228600</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142875</xdr:rowOff>
        </xdr:from>
        <xdr:to>
          <xdr:col>10</xdr:col>
          <xdr:colOff>0</xdr:colOff>
          <xdr:row>20</xdr:row>
          <xdr:rowOff>38100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323850</xdr:rowOff>
        </xdr:from>
        <xdr:to>
          <xdr:col>20</xdr:col>
          <xdr:colOff>0</xdr:colOff>
          <xdr:row>19</xdr:row>
          <xdr:rowOff>219075</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19</xdr:row>
          <xdr:rowOff>133350</xdr:rowOff>
        </xdr:from>
        <xdr:to>
          <xdr:col>20</xdr:col>
          <xdr:colOff>0</xdr:colOff>
          <xdr:row>20</xdr:row>
          <xdr:rowOff>28575</xdr:rowOff>
        </xdr:to>
        <xdr:sp macro="" textlink="">
          <xdr:nvSpPr>
            <xdr:cNvPr id="6282" name="Check Box 138"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333375</xdr:rowOff>
        </xdr:from>
        <xdr:to>
          <xdr:col>10</xdr:col>
          <xdr:colOff>0</xdr:colOff>
          <xdr:row>18</xdr:row>
          <xdr:rowOff>228600</xdr:rowOff>
        </xdr:to>
        <xdr:sp macro="" textlink="">
          <xdr:nvSpPr>
            <xdr:cNvPr id="6283" name="Check Box 139"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142875</xdr:rowOff>
        </xdr:from>
        <xdr:to>
          <xdr:col>10</xdr:col>
          <xdr:colOff>0</xdr:colOff>
          <xdr:row>19</xdr:row>
          <xdr:rowOff>38100</xdr:rowOff>
        </xdr:to>
        <xdr:sp macro="" textlink="">
          <xdr:nvSpPr>
            <xdr:cNvPr id="6284" name="Check Box 140" hidden="1">
              <a:extLst>
                <a:ext uri="{63B3BB69-23CF-44E3-9099-C40C66FF867C}">
                  <a14:compatExt spid="_x0000_s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323850</xdr:rowOff>
        </xdr:from>
        <xdr:to>
          <xdr:col>20</xdr:col>
          <xdr:colOff>0</xdr:colOff>
          <xdr:row>18</xdr:row>
          <xdr:rowOff>219075</xdr:rowOff>
        </xdr:to>
        <xdr:sp macro="" textlink="">
          <xdr:nvSpPr>
            <xdr:cNvPr id="6285" name="Check Box 141" hidden="1">
              <a:extLst>
                <a:ext uri="{63B3BB69-23CF-44E3-9099-C40C66FF867C}">
                  <a14:compatExt spid="_x0000_s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18</xdr:row>
          <xdr:rowOff>133350</xdr:rowOff>
        </xdr:from>
        <xdr:to>
          <xdr:col>20</xdr:col>
          <xdr:colOff>0</xdr:colOff>
          <xdr:row>19</xdr:row>
          <xdr:rowOff>28575</xdr:rowOff>
        </xdr:to>
        <xdr:sp macro="" textlink="">
          <xdr:nvSpPr>
            <xdr:cNvPr id="6286" name="Check Box 142" hidden="1">
              <a:extLst>
                <a:ext uri="{63B3BB69-23CF-44E3-9099-C40C66FF867C}">
                  <a14:compatExt spid="_x0000_s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333375</xdr:rowOff>
        </xdr:from>
        <xdr:to>
          <xdr:col>10</xdr:col>
          <xdr:colOff>0</xdr:colOff>
          <xdr:row>17</xdr:row>
          <xdr:rowOff>228600</xdr:rowOff>
        </xdr:to>
        <xdr:sp macro="" textlink="">
          <xdr:nvSpPr>
            <xdr:cNvPr id="6287" name="Check Box 143" hidden="1">
              <a:extLst>
                <a:ext uri="{63B3BB69-23CF-44E3-9099-C40C66FF867C}">
                  <a14:compatExt spid="_x0000_s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142875</xdr:rowOff>
        </xdr:from>
        <xdr:to>
          <xdr:col>10</xdr:col>
          <xdr:colOff>0</xdr:colOff>
          <xdr:row>18</xdr:row>
          <xdr:rowOff>38100</xdr:rowOff>
        </xdr:to>
        <xdr:sp macro="" textlink="">
          <xdr:nvSpPr>
            <xdr:cNvPr id="6288" name="Check Box 144"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323850</xdr:rowOff>
        </xdr:from>
        <xdr:to>
          <xdr:col>20</xdr:col>
          <xdr:colOff>0</xdr:colOff>
          <xdr:row>17</xdr:row>
          <xdr:rowOff>219075</xdr:rowOff>
        </xdr:to>
        <xdr:sp macro="" textlink="">
          <xdr:nvSpPr>
            <xdr:cNvPr id="6289" name="Check Box 145"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17</xdr:row>
          <xdr:rowOff>133350</xdr:rowOff>
        </xdr:from>
        <xdr:to>
          <xdr:col>20</xdr:col>
          <xdr:colOff>0</xdr:colOff>
          <xdr:row>18</xdr:row>
          <xdr:rowOff>28575</xdr:rowOff>
        </xdr:to>
        <xdr:sp macro="" textlink="">
          <xdr:nvSpPr>
            <xdr:cNvPr id="6290" name="Check Box 146"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333375</xdr:rowOff>
        </xdr:from>
        <xdr:to>
          <xdr:col>10</xdr:col>
          <xdr:colOff>0</xdr:colOff>
          <xdr:row>16</xdr:row>
          <xdr:rowOff>228600</xdr:rowOff>
        </xdr:to>
        <xdr:sp macro="" textlink="">
          <xdr:nvSpPr>
            <xdr:cNvPr id="6291" name="Check Box 147"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142875</xdr:rowOff>
        </xdr:from>
        <xdr:to>
          <xdr:col>10</xdr:col>
          <xdr:colOff>0</xdr:colOff>
          <xdr:row>17</xdr:row>
          <xdr:rowOff>38100</xdr:rowOff>
        </xdr:to>
        <xdr:sp macro="" textlink="">
          <xdr:nvSpPr>
            <xdr:cNvPr id="6292" name="Check Box 148" hidden="1">
              <a:extLst>
                <a:ext uri="{63B3BB69-23CF-44E3-9099-C40C66FF867C}">
                  <a14:compatExt spid="_x0000_s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323850</xdr:rowOff>
        </xdr:from>
        <xdr:to>
          <xdr:col>20</xdr:col>
          <xdr:colOff>0</xdr:colOff>
          <xdr:row>16</xdr:row>
          <xdr:rowOff>219075</xdr:rowOff>
        </xdr:to>
        <xdr:sp macro="" textlink="">
          <xdr:nvSpPr>
            <xdr:cNvPr id="6293" name="Check Box 149" hidden="1">
              <a:extLst>
                <a:ext uri="{63B3BB69-23CF-44E3-9099-C40C66FF867C}">
                  <a14:compatExt spid="_x0000_s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133350</xdr:rowOff>
        </xdr:from>
        <xdr:to>
          <xdr:col>20</xdr:col>
          <xdr:colOff>0</xdr:colOff>
          <xdr:row>17</xdr:row>
          <xdr:rowOff>28575</xdr:rowOff>
        </xdr:to>
        <xdr:sp macro="" textlink="">
          <xdr:nvSpPr>
            <xdr:cNvPr id="6294" name="Check Box 150" hidden="1">
              <a:extLst>
                <a:ext uri="{63B3BB69-23CF-44E3-9099-C40C66FF867C}">
                  <a14:compatExt spid="_x0000_s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333375</xdr:rowOff>
        </xdr:from>
        <xdr:to>
          <xdr:col>10</xdr:col>
          <xdr:colOff>0</xdr:colOff>
          <xdr:row>15</xdr:row>
          <xdr:rowOff>228600</xdr:rowOff>
        </xdr:to>
        <xdr:sp macro="" textlink="">
          <xdr:nvSpPr>
            <xdr:cNvPr id="6295" name="Check Box 151" hidden="1">
              <a:extLst>
                <a:ext uri="{63B3BB69-23CF-44E3-9099-C40C66FF867C}">
                  <a14:compatExt spid="_x0000_s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142875</xdr:rowOff>
        </xdr:from>
        <xdr:to>
          <xdr:col>10</xdr:col>
          <xdr:colOff>0</xdr:colOff>
          <xdr:row>16</xdr:row>
          <xdr:rowOff>38100</xdr:rowOff>
        </xdr:to>
        <xdr:sp macro="" textlink="">
          <xdr:nvSpPr>
            <xdr:cNvPr id="6296" name="Check Box 152" hidden="1">
              <a:extLst>
                <a:ext uri="{63B3BB69-23CF-44E3-9099-C40C66FF867C}">
                  <a14:compatExt spid="_x0000_s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323850</xdr:rowOff>
        </xdr:from>
        <xdr:to>
          <xdr:col>20</xdr:col>
          <xdr:colOff>0</xdr:colOff>
          <xdr:row>15</xdr:row>
          <xdr:rowOff>219075</xdr:rowOff>
        </xdr:to>
        <xdr:sp macro="" textlink="">
          <xdr:nvSpPr>
            <xdr:cNvPr id="6297" name="Check Box 153" hidden="1">
              <a:extLst>
                <a:ext uri="{63B3BB69-23CF-44E3-9099-C40C66FF867C}">
                  <a14:compatExt spid="_x0000_s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133350</xdr:rowOff>
        </xdr:from>
        <xdr:to>
          <xdr:col>20</xdr:col>
          <xdr:colOff>0</xdr:colOff>
          <xdr:row>16</xdr:row>
          <xdr:rowOff>28575</xdr:rowOff>
        </xdr:to>
        <xdr:sp macro="" textlink="">
          <xdr:nvSpPr>
            <xdr:cNvPr id="6298" name="Check Box 154" hidden="1">
              <a:extLst>
                <a:ext uri="{63B3BB69-23CF-44E3-9099-C40C66FF867C}">
                  <a14:compatExt spid="_x0000_s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333375</xdr:rowOff>
        </xdr:from>
        <xdr:to>
          <xdr:col>10</xdr:col>
          <xdr:colOff>0</xdr:colOff>
          <xdr:row>14</xdr:row>
          <xdr:rowOff>228600</xdr:rowOff>
        </xdr:to>
        <xdr:sp macro="" textlink="">
          <xdr:nvSpPr>
            <xdr:cNvPr id="6299" name="Check Box 155" hidden="1">
              <a:extLst>
                <a:ext uri="{63B3BB69-23CF-44E3-9099-C40C66FF867C}">
                  <a14:compatExt spid="_x0000_s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142875</xdr:rowOff>
        </xdr:from>
        <xdr:to>
          <xdr:col>10</xdr:col>
          <xdr:colOff>0</xdr:colOff>
          <xdr:row>15</xdr:row>
          <xdr:rowOff>38100</xdr:rowOff>
        </xdr:to>
        <xdr:sp macro="" textlink="">
          <xdr:nvSpPr>
            <xdr:cNvPr id="6300" name="Check Box 156" hidden="1">
              <a:extLst>
                <a:ext uri="{63B3BB69-23CF-44E3-9099-C40C66FF867C}">
                  <a14:compatExt spid="_x0000_s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323850</xdr:rowOff>
        </xdr:from>
        <xdr:to>
          <xdr:col>20</xdr:col>
          <xdr:colOff>0</xdr:colOff>
          <xdr:row>14</xdr:row>
          <xdr:rowOff>219075</xdr:rowOff>
        </xdr:to>
        <xdr:sp macro="" textlink="">
          <xdr:nvSpPr>
            <xdr:cNvPr id="6301" name="Check Box 157" hidden="1">
              <a:extLst>
                <a:ext uri="{63B3BB69-23CF-44E3-9099-C40C66FF867C}">
                  <a14:compatExt spid="_x0000_s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14</xdr:row>
          <xdr:rowOff>133350</xdr:rowOff>
        </xdr:from>
        <xdr:to>
          <xdr:col>20</xdr:col>
          <xdr:colOff>0</xdr:colOff>
          <xdr:row>15</xdr:row>
          <xdr:rowOff>28575</xdr:rowOff>
        </xdr:to>
        <xdr:sp macro="" textlink="">
          <xdr:nvSpPr>
            <xdr:cNvPr id="6302" name="Check Box 158" hidden="1">
              <a:extLst>
                <a:ext uri="{63B3BB69-23CF-44E3-9099-C40C66FF867C}">
                  <a14:compatExt spid="_x0000_s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333375</xdr:rowOff>
        </xdr:from>
        <xdr:to>
          <xdr:col>10</xdr:col>
          <xdr:colOff>0</xdr:colOff>
          <xdr:row>13</xdr:row>
          <xdr:rowOff>228600</xdr:rowOff>
        </xdr:to>
        <xdr:sp macro="" textlink="">
          <xdr:nvSpPr>
            <xdr:cNvPr id="6303" name="Check Box 159" hidden="1">
              <a:extLst>
                <a:ext uri="{63B3BB69-23CF-44E3-9099-C40C66FF867C}">
                  <a14:compatExt spid="_x0000_s6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142875</xdr:rowOff>
        </xdr:from>
        <xdr:to>
          <xdr:col>10</xdr:col>
          <xdr:colOff>0</xdr:colOff>
          <xdr:row>14</xdr:row>
          <xdr:rowOff>38100</xdr:rowOff>
        </xdr:to>
        <xdr:sp macro="" textlink="">
          <xdr:nvSpPr>
            <xdr:cNvPr id="6304" name="Check Box 160" hidden="1">
              <a:extLst>
                <a:ext uri="{63B3BB69-23CF-44E3-9099-C40C66FF867C}">
                  <a14:compatExt spid="_x0000_s6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323850</xdr:rowOff>
        </xdr:from>
        <xdr:to>
          <xdr:col>20</xdr:col>
          <xdr:colOff>0</xdr:colOff>
          <xdr:row>13</xdr:row>
          <xdr:rowOff>219075</xdr:rowOff>
        </xdr:to>
        <xdr:sp macro="" textlink="">
          <xdr:nvSpPr>
            <xdr:cNvPr id="6305" name="Check Box 161" hidden="1">
              <a:extLst>
                <a:ext uri="{63B3BB69-23CF-44E3-9099-C40C66FF867C}">
                  <a14:compatExt spid="_x0000_s6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13</xdr:row>
          <xdr:rowOff>133350</xdr:rowOff>
        </xdr:from>
        <xdr:to>
          <xdr:col>20</xdr:col>
          <xdr:colOff>0</xdr:colOff>
          <xdr:row>14</xdr:row>
          <xdr:rowOff>28575</xdr:rowOff>
        </xdr:to>
        <xdr:sp macro="" textlink="">
          <xdr:nvSpPr>
            <xdr:cNvPr id="6306" name="Check Box 162" hidden="1">
              <a:extLst>
                <a:ext uri="{63B3BB69-23CF-44E3-9099-C40C66FF867C}">
                  <a14:compatExt spid="_x0000_s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333375</xdr:rowOff>
        </xdr:from>
        <xdr:to>
          <xdr:col>10</xdr:col>
          <xdr:colOff>0</xdr:colOff>
          <xdr:row>12</xdr:row>
          <xdr:rowOff>228600</xdr:rowOff>
        </xdr:to>
        <xdr:sp macro="" textlink="">
          <xdr:nvSpPr>
            <xdr:cNvPr id="6307" name="Check Box 163" hidden="1">
              <a:extLst>
                <a:ext uri="{63B3BB69-23CF-44E3-9099-C40C66FF867C}">
                  <a14:compatExt spid="_x0000_s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142875</xdr:rowOff>
        </xdr:from>
        <xdr:to>
          <xdr:col>10</xdr:col>
          <xdr:colOff>0</xdr:colOff>
          <xdr:row>13</xdr:row>
          <xdr:rowOff>38100</xdr:rowOff>
        </xdr:to>
        <xdr:sp macro="" textlink="">
          <xdr:nvSpPr>
            <xdr:cNvPr id="6308" name="Check Box 164"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323850</xdr:rowOff>
        </xdr:from>
        <xdr:to>
          <xdr:col>20</xdr:col>
          <xdr:colOff>0</xdr:colOff>
          <xdr:row>12</xdr:row>
          <xdr:rowOff>219075</xdr:rowOff>
        </xdr:to>
        <xdr:sp macro="" textlink="">
          <xdr:nvSpPr>
            <xdr:cNvPr id="6309" name="Check Box 165"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12</xdr:row>
          <xdr:rowOff>133350</xdr:rowOff>
        </xdr:from>
        <xdr:to>
          <xdr:col>20</xdr:col>
          <xdr:colOff>0</xdr:colOff>
          <xdr:row>13</xdr:row>
          <xdr:rowOff>28575</xdr:rowOff>
        </xdr:to>
        <xdr:sp macro="" textlink="">
          <xdr:nvSpPr>
            <xdr:cNvPr id="6310" name="Check Box 166"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333375</xdr:rowOff>
        </xdr:from>
        <xdr:to>
          <xdr:col>10</xdr:col>
          <xdr:colOff>0</xdr:colOff>
          <xdr:row>11</xdr:row>
          <xdr:rowOff>228600</xdr:rowOff>
        </xdr:to>
        <xdr:sp macro="" textlink="">
          <xdr:nvSpPr>
            <xdr:cNvPr id="6311" name="Check Box 167" hidden="1">
              <a:extLst>
                <a:ext uri="{63B3BB69-23CF-44E3-9099-C40C66FF867C}">
                  <a14:compatExt spid="_x0000_s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142875</xdr:rowOff>
        </xdr:from>
        <xdr:to>
          <xdr:col>10</xdr:col>
          <xdr:colOff>0</xdr:colOff>
          <xdr:row>12</xdr:row>
          <xdr:rowOff>38100</xdr:rowOff>
        </xdr:to>
        <xdr:sp macro="" textlink="">
          <xdr:nvSpPr>
            <xdr:cNvPr id="6312" name="Check Box 168" hidden="1">
              <a:extLst>
                <a:ext uri="{63B3BB69-23CF-44E3-9099-C40C66FF867C}">
                  <a14:compatExt spid="_x0000_s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323850</xdr:rowOff>
        </xdr:from>
        <xdr:to>
          <xdr:col>20</xdr:col>
          <xdr:colOff>0</xdr:colOff>
          <xdr:row>11</xdr:row>
          <xdr:rowOff>219075</xdr:rowOff>
        </xdr:to>
        <xdr:sp macro="" textlink="">
          <xdr:nvSpPr>
            <xdr:cNvPr id="6313" name="Check Box 169" hidden="1">
              <a:extLst>
                <a:ext uri="{63B3BB69-23CF-44E3-9099-C40C66FF867C}">
                  <a14:compatExt spid="_x0000_s6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11</xdr:row>
          <xdr:rowOff>133350</xdr:rowOff>
        </xdr:from>
        <xdr:to>
          <xdr:col>20</xdr:col>
          <xdr:colOff>0</xdr:colOff>
          <xdr:row>12</xdr:row>
          <xdr:rowOff>28575</xdr:rowOff>
        </xdr:to>
        <xdr:sp macro="" textlink="">
          <xdr:nvSpPr>
            <xdr:cNvPr id="6314" name="Check Box 170" hidden="1">
              <a:extLst>
                <a:ext uri="{63B3BB69-23CF-44E3-9099-C40C66FF867C}">
                  <a14:compatExt spid="_x0000_s6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333375</xdr:rowOff>
        </xdr:from>
        <xdr:to>
          <xdr:col>10</xdr:col>
          <xdr:colOff>0</xdr:colOff>
          <xdr:row>10</xdr:row>
          <xdr:rowOff>228600</xdr:rowOff>
        </xdr:to>
        <xdr:sp macro="" textlink="">
          <xdr:nvSpPr>
            <xdr:cNvPr id="6315" name="Check Box 171" hidden="1">
              <a:extLst>
                <a:ext uri="{63B3BB69-23CF-44E3-9099-C40C66FF867C}">
                  <a14:compatExt spid="_x0000_s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142875</xdr:rowOff>
        </xdr:from>
        <xdr:to>
          <xdr:col>10</xdr:col>
          <xdr:colOff>0</xdr:colOff>
          <xdr:row>11</xdr:row>
          <xdr:rowOff>38100</xdr:rowOff>
        </xdr:to>
        <xdr:sp macro="" textlink="">
          <xdr:nvSpPr>
            <xdr:cNvPr id="6316" name="Check Box 172" hidden="1">
              <a:extLst>
                <a:ext uri="{63B3BB69-23CF-44E3-9099-C40C66FF867C}">
                  <a14:compatExt spid="_x0000_s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323850</xdr:rowOff>
        </xdr:from>
        <xdr:to>
          <xdr:col>20</xdr:col>
          <xdr:colOff>0</xdr:colOff>
          <xdr:row>10</xdr:row>
          <xdr:rowOff>219075</xdr:rowOff>
        </xdr:to>
        <xdr:sp macro="" textlink="">
          <xdr:nvSpPr>
            <xdr:cNvPr id="6317" name="Check Box 173" hidden="1">
              <a:extLst>
                <a:ext uri="{63B3BB69-23CF-44E3-9099-C40C66FF867C}">
                  <a14:compatExt spid="_x0000_s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10</xdr:row>
          <xdr:rowOff>133350</xdr:rowOff>
        </xdr:from>
        <xdr:to>
          <xdr:col>20</xdr:col>
          <xdr:colOff>0</xdr:colOff>
          <xdr:row>11</xdr:row>
          <xdr:rowOff>28575</xdr:rowOff>
        </xdr:to>
        <xdr:sp macro="" textlink="">
          <xdr:nvSpPr>
            <xdr:cNvPr id="6318" name="Check Box 174" hidden="1">
              <a:extLst>
                <a:ext uri="{63B3BB69-23CF-44E3-9099-C40C66FF867C}">
                  <a14:compatExt spid="_x0000_s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333375</xdr:rowOff>
        </xdr:from>
        <xdr:to>
          <xdr:col>10</xdr:col>
          <xdr:colOff>0</xdr:colOff>
          <xdr:row>9</xdr:row>
          <xdr:rowOff>228600</xdr:rowOff>
        </xdr:to>
        <xdr:sp macro="" textlink="">
          <xdr:nvSpPr>
            <xdr:cNvPr id="6319" name="Check Box 175" hidden="1">
              <a:extLst>
                <a:ext uri="{63B3BB69-23CF-44E3-9099-C40C66FF867C}">
                  <a14:compatExt spid="_x0000_s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142875</xdr:rowOff>
        </xdr:from>
        <xdr:to>
          <xdr:col>10</xdr:col>
          <xdr:colOff>0</xdr:colOff>
          <xdr:row>10</xdr:row>
          <xdr:rowOff>38100</xdr:rowOff>
        </xdr:to>
        <xdr:sp macro="" textlink="">
          <xdr:nvSpPr>
            <xdr:cNvPr id="6320" name="Check Box 176" hidden="1">
              <a:extLst>
                <a:ext uri="{63B3BB69-23CF-44E3-9099-C40C66FF867C}">
                  <a14:compatExt spid="_x0000_s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323850</xdr:rowOff>
        </xdr:from>
        <xdr:to>
          <xdr:col>20</xdr:col>
          <xdr:colOff>0</xdr:colOff>
          <xdr:row>9</xdr:row>
          <xdr:rowOff>219075</xdr:rowOff>
        </xdr:to>
        <xdr:sp macro="" textlink="">
          <xdr:nvSpPr>
            <xdr:cNvPr id="6321" name="Check Box 177" hidden="1">
              <a:extLst>
                <a:ext uri="{63B3BB69-23CF-44E3-9099-C40C66FF867C}">
                  <a14:compatExt spid="_x0000_s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9</xdr:row>
          <xdr:rowOff>133350</xdr:rowOff>
        </xdr:from>
        <xdr:to>
          <xdr:col>20</xdr:col>
          <xdr:colOff>0</xdr:colOff>
          <xdr:row>10</xdr:row>
          <xdr:rowOff>28575</xdr:rowOff>
        </xdr:to>
        <xdr:sp macro="" textlink="">
          <xdr:nvSpPr>
            <xdr:cNvPr id="6322" name="Check Box 178" hidden="1">
              <a:extLst>
                <a:ext uri="{63B3BB69-23CF-44E3-9099-C40C66FF867C}">
                  <a14:compatExt spid="_x0000_s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6323" name="Check Box 179" hidden="1">
              <a:extLst>
                <a:ext uri="{63B3BB69-23CF-44E3-9099-C40C66FF867C}">
                  <a14:compatExt spid="_x0000_s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142875</xdr:rowOff>
        </xdr:from>
        <xdr:to>
          <xdr:col>10</xdr:col>
          <xdr:colOff>0</xdr:colOff>
          <xdr:row>9</xdr:row>
          <xdr:rowOff>38100</xdr:rowOff>
        </xdr:to>
        <xdr:sp macro="" textlink="">
          <xdr:nvSpPr>
            <xdr:cNvPr id="6324" name="Check Box 180" hidden="1">
              <a:extLst>
                <a:ext uri="{63B3BB69-23CF-44E3-9099-C40C66FF867C}">
                  <a14:compatExt spid="_x0000_s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6325" name="Check Box 181" hidden="1">
              <a:extLst>
                <a:ext uri="{63B3BB69-23CF-44E3-9099-C40C66FF867C}">
                  <a14:compatExt spid="_x0000_s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8</xdr:row>
          <xdr:rowOff>133350</xdr:rowOff>
        </xdr:from>
        <xdr:to>
          <xdr:col>20</xdr:col>
          <xdr:colOff>0</xdr:colOff>
          <xdr:row>9</xdr:row>
          <xdr:rowOff>28575</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xdr:row>
          <xdr:rowOff>209550</xdr:rowOff>
        </xdr:from>
        <xdr:to>
          <xdr:col>10</xdr:col>
          <xdr:colOff>0</xdr:colOff>
          <xdr:row>8</xdr:row>
          <xdr:rowOff>228600</xdr:rowOff>
        </xdr:to>
        <xdr:sp macro="" textlink="">
          <xdr:nvSpPr>
            <xdr:cNvPr id="6328" name="Check Box 184" hidden="1">
              <a:extLst>
                <a:ext uri="{63B3BB69-23CF-44E3-9099-C40C66FF867C}">
                  <a14:compatExt spid="_x0000_s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xdr:row>
          <xdr:rowOff>200025</xdr:rowOff>
        </xdr:from>
        <xdr:to>
          <xdr:col>20</xdr:col>
          <xdr:colOff>0</xdr:colOff>
          <xdr:row>8</xdr:row>
          <xdr:rowOff>219075</xdr:rowOff>
        </xdr:to>
        <xdr:sp macro="" textlink="">
          <xdr:nvSpPr>
            <xdr:cNvPr id="6329" name="Check Box 185"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23.xml"/><Relationship Id="rId117" Type="http://schemas.openxmlformats.org/officeDocument/2006/relationships/ctrlProp" Target="../ctrlProps/ctrlProp214.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112" Type="http://schemas.openxmlformats.org/officeDocument/2006/relationships/ctrlProp" Target="../ctrlProps/ctrlProp209.xml"/><Relationship Id="rId16" Type="http://schemas.openxmlformats.org/officeDocument/2006/relationships/ctrlProp" Target="../ctrlProps/ctrlProp113.xml"/><Relationship Id="rId107" Type="http://schemas.openxmlformats.org/officeDocument/2006/relationships/ctrlProp" Target="../ctrlProps/ctrlProp204.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8" Type="http://schemas.openxmlformats.org/officeDocument/2006/relationships/ctrlProp" Target="../ctrlProps/ctrlProp155.xml"/><Relationship Id="rId66" Type="http://schemas.openxmlformats.org/officeDocument/2006/relationships/ctrlProp" Target="../ctrlProps/ctrlProp163.xml"/><Relationship Id="rId74" Type="http://schemas.openxmlformats.org/officeDocument/2006/relationships/ctrlProp" Target="../ctrlProps/ctrlProp171.xml"/><Relationship Id="rId79" Type="http://schemas.openxmlformats.org/officeDocument/2006/relationships/ctrlProp" Target="../ctrlProps/ctrlProp176.xml"/><Relationship Id="rId87" Type="http://schemas.openxmlformats.org/officeDocument/2006/relationships/ctrlProp" Target="../ctrlProps/ctrlProp184.xml"/><Relationship Id="rId102" Type="http://schemas.openxmlformats.org/officeDocument/2006/relationships/ctrlProp" Target="../ctrlProps/ctrlProp199.xml"/><Relationship Id="rId110" Type="http://schemas.openxmlformats.org/officeDocument/2006/relationships/ctrlProp" Target="../ctrlProps/ctrlProp207.xml"/><Relationship Id="rId115" Type="http://schemas.openxmlformats.org/officeDocument/2006/relationships/ctrlProp" Target="../ctrlProps/ctrlProp212.xml"/><Relationship Id="rId5" Type="http://schemas.openxmlformats.org/officeDocument/2006/relationships/ctrlProp" Target="../ctrlProps/ctrlProp102.xml"/><Relationship Id="rId61" Type="http://schemas.openxmlformats.org/officeDocument/2006/relationships/ctrlProp" Target="../ctrlProps/ctrlProp158.xml"/><Relationship Id="rId82" Type="http://schemas.openxmlformats.org/officeDocument/2006/relationships/ctrlProp" Target="../ctrlProps/ctrlProp179.xml"/><Relationship Id="rId90" Type="http://schemas.openxmlformats.org/officeDocument/2006/relationships/ctrlProp" Target="../ctrlProps/ctrlProp187.xml"/><Relationship Id="rId95" Type="http://schemas.openxmlformats.org/officeDocument/2006/relationships/ctrlProp" Target="../ctrlProps/ctrlProp192.xml"/><Relationship Id="rId19" Type="http://schemas.openxmlformats.org/officeDocument/2006/relationships/ctrlProp" Target="../ctrlProps/ctrlProp11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56" Type="http://schemas.openxmlformats.org/officeDocument/2006/relationships/ctrlProp" Target="../ctrlProps/ctrlProp153.xml"/><Relationship Id="rId64" Type="http://schemas.openxmlformats.org/officeDocument/2006/relationships/ctrlProp" Target="../ctrlProps/ctrlProp161.xml"/><Relationship Id="rId69" Type="http://schemas.openxmlformats.org/officeDocument/2006/relationships/ctrlProp" Target="../ctrlProps/ctrlProp166.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113" Type="http://schemas.openxmlformats.org/officeDocument/2006/relationships/ctrlProp" Target="../ctrlProps/ctrlProp210.xml"/><Relationship Id="rId118" Type="http://schemas.openxmlformats.org/officeDocument/2006/relationships/ctrlProp" Target="../ctrlProps/ctrlProp215.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80" Type="http://schemas.openxmlformats.org/officeDocument/2006/relationships/ctrlProp" Target="../ctrlProps/ctrlProp177.xml"/><Relationship Id="rId85" Type="http://schemas.openxmlformats.org/officeDocument/2006/relationships/ctrlProp" Target="../ctrlProps/ctrlProp182.xml"/><Relationship Id="rId93" Type="http://schemas.openxmlformats.org/officeDocument/2006/relationships/ctrlProp" Target="../ctrlProps/ctrlProp190.xml"/><Relationship Id="rId98" Type="http://schemas.openxmlformats.org/officeDocument/2006/relationships/ctrlProp" Target="../ctrlProps/ctrlProp195.xml"/><Relationship Id="rId3" Type="http://schemas.openxmlformats.org/officeDocument/2006/relationships/vmlDrawing" Target="../drawings/vmlDrawing2.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103" Type="http://schemas.openxmlformats.org/officeDocument/2006/relationships/ctrlProp" Target="../ctrlProps/ctrlProp200.xml"/><Relationship Id="rId108" Type="http://schemas.openxmlformats.org/officeDocument/2006/relationships/ctrlProp" Target="../ctrlProps/ctrlProp205.xml"/><Relationship Id="rId116" Type="http://schemas.openxmlformats.org/officeDocument/2006/relationships/ctrlProp" Target="../ctrlProps/ctrlProp213.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11" Type="http://schemas.openxmlformats.org/officeDocument/2006/relationships/ctrlProp" Target="../ctrlProps/ctrlProp208.xml"/><Relationship Id="rId1" Type="http://schemas.openxmlformats.org/officeDocument/2006/relationships/printerSettings" Target="../printerSettings/printerSettings3.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6" Type="http://schemas.openxmlformats.org/officeDocument/2006/relationships/ctrlProp" Target="../ctrlProps/ctrlProp203.xml"/><Relationship Id="rId114" Type="http://schemas.openxmlformats.org/officeDocument/2006/relationships/ctrlProp" Target="../ctrlProps/ctrlProp211.xml"/><Relationship Id="rId119" Type="http://schemas.openxmlformats.org/officeDocument/2006/relationships/ctrlProp" Target="../ctrlProps/ctrlProp216.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109" Type="http://schemas.openxmlformats.org/officeDocument/2006/relationships/ctrlProp" Target="../ctrlProps/ctrlProp20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 Id="rId120" Type="http://schemas.openxmlformats.org/officeDocument/2006/relationships/ctrlProp" Target="../ctrlProps/ctrlProp217.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2.xml"/><Relationship Id="rId29"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40.xml"/><Relationship Id="rId117" Type="http://schemas.openxmlformats.org/officeDocument/2006/relationships/ctrlProp" Target="../ctrlProps/ctrlProp331.xml"/><Relationship Id="rId21" Type="http://schemas.openxmlformats.org/officeDocument/2006/relationships/ctrlProp" Target="../ctrlProps/ctrlProp235.xml"/><Relationship Id="rId42" Type="http://schemas.openxmlformats.org/officeDocument/2006/relationships/ctrlProp" Target="../ctrlProps/ctrlProp256.xml"/><Relationship Id="rId47" Type="http://schemas.openxmlformats.org/officeDocument/2006/relationships/ctrlProp" Target="../ctrlProps/ctrlProp261.xml"/><Relationship Id="rId63" Type="http://schemas.openxmlformats.org/officeDocument/2006/relationships/ctrlProp" Target="../ctrlProps/ctrlProp277.xml"/><Relationship Id="rId68" Type="http://schemas.openxmlformats.org/officeDocument/2006/relationships/ctrlProp" Target="../ctrlProps/ctrlProp282.xml"/><Relationship Id="rId84" Type="http://schemas.openxmlformats.org/officeDocument/2006/relationships/ctrlProp" Target="../ctrlProps/ctrlProp298.xml"/><Relationship Id="rId89" Type="http://schemas.openxmlformats.org/officeDocument/2006/relationships/ctrlProp" Target="../ctrlProps/ctrlProp303.xml"/><Relationship Id="rId112" Type="http://schemas.openxmlformats.org/officeDocument/2006/relationships/ctrlProp" Target="../ctrlProps/ctrlProp326.xml"/><Relationship Id="rId16" Type="http://schemas.openxmlformats.org/officeDocument/2006/relationships/ctrlProp" Target="../ctrlProps/ctrlProp230.xml"/><Relationship Id="rId107" Type="http://schemas.openxmlformats.org/officeDocument/2006/relationships/ctrlProp" Target="../ctrlProps/ctrlProp321.xml"/><Relationship Id="rId11" Type="http://schemas.openxmlformats.org/officeDocument/2006/relationships/ctrlProp" Target="../ctrlProps/ctrlProp225.xml"/><Relationship Id="rId24" Type="http://schemas.openxmlformats.org/officeDocument/2006/relationships/ctrlProp" Target="../ctrlProps/ctrlProp238.xml"/><Relationship Id="rId32" Type="http://schemas.openxmlformats.org/officeDocument/2006/relationships/ctrlProp" Target="../ctrlProps/ctrlProp246.xml"/><Relationship Id="rId37" Type="http://schemas.openxmlformats.org/officeDocument/2006/relationships/ctrlProp" Target="../ctrlProps/ctrlProp251.xml"/><Relationship Id="rId40" Type="http://schemas.openxmlformats.org/officeDocument/2006/relationships/ctrlProp" Target="../ctrlProps/ctrlProp254.xml"/><Relationship Id="rId45" Type="http://schemas.openxmlformats.org/officeDocument/2006/relationships/ctrlProp" Target="../ctrlProps/ctrlProp259.xml"/><Relationship Id="rId53" Type="http://schemas.openxmlformats.org/officeDocument/2006/relationships/ctrlProp" Target="../ctrlProps/ctrlProp267.xml"/><Relationship Id="rId58" Type="http://schemas.openxmlformats.org/officeDocument/2006/relationships/ctrlProp" Target="../ctrlProps/ctrlProp272.xml"/><Relationship Id="rId66" Type="http://schemas.openxmlformats.org/officeDocument/2006/relationships/ctrlProp" Target="../ctrlProps/ctrlProp280.xml"/><Relationship Id="rId74" Type="http://schemas.openxmlformats.org/officeDocument/2006/relationships/ctrlProp" Target="../ctrlProps/ctrlProp288.xml"/><Relationship Id="rId79" Type="http://schemas.openxmlformats.org/officeDocument/2006/relationships/ctrlProp" Target="../ctrlProps/ctrlProp293.xml"/><Relationship Id="rId87" Type="http://schemas.openxmlformats.org/officeDocument/2006/relationships/ctrlProp" Target="../ctrlProps/ctrlProp301.xml"/><Relationship Id="rId102" Type="http://schemas.openxmlformats.org/officeDocument/2006/relationships/ctrlProp" Target="../ctrlProps/ctrlProp316.xml"/><Relationship Id="rId110" Type="http://schemas.openxmlformats.org/officeDocument/2006/relationships/ctrlProp" Target="../ctrlProps/ctrlProp324.xml"/><Relationship Id="rId115" Type="http://schemas.openxmlformats.org/officeDocument/2006/relationships/ctrlProp" Target="../ctrlProps/ctrlProp329.xml"/><Relationship Id="rId5" Type="http://schemas.openxmlformats.org/officeDocument/2006/relationships/ctrlProp" Target="../ctrlProps/ctrlProp219.xml"/><Relationship Id="rId61" Type="http://schemas.openxmlformats.org/officeDocument/2006/relationships/ctrlProp" Target="../ctrlProps/ctrlProp275.xml"/><Relationship Id="rId82" Type="http://schemas.openxmlformats.org/officeDocument/2006/relationships/ctrlProp" Target="../ctrlProps/ctrlProp296.xml"/><Relationship Id="rId90" Type="http://schemas.openxmlformats.org/officeDocument/2006/relationships/ctrlProp" Target="../ctrlProps/ctrlProp304.xml"/><Relationship Id="rId95" Type="http://schemas.openxmlformats.org/officeDocument/2006/relationships/ctrlProp" Target="../ctrlProps/ctrlProp309.xml"/><Relationship Id="rId19" Type="http://schemas.openxmlformats.org/officeDocument/2006/relationships/ctrlProp" Target="../ctrlProps/ctrlProp233.xml"/><Relationship Id="rId14" Type="http://schemas.openxmlformats.org/officeDocument/2006/relationships/ctrlProp" Target="../ctrlProps/ctrlProp228.xml"/><Relationship Id="rId22" Type="http://schemas.openxmlformats.org/officeDocument/2006/relationships/ctrlProp" Target="../ctrlProps/ctrlProp236.xml"/><Relationship Id="rId27" Type="http://schemas.openxmlformats.org/officeDocument/2006/relationships/ctrlProp" Target="../ctrlProps/ctrlProp241.xml"/><Relationship Id="rId30" Type="http://schemas.openxmlformats.org/officeDocument/2006/relationships/ctrlProp" Target="../ctrlProps/ctrlProp244.xml"/><Relationship Id="rId35" Type="http://schemas.openxmlformats.org/officeDocument/2006/relationships/ctrlProp" Target="../ctrlProps/ctrlProp249.xml"/><Relationship Id="rId43" Type="http://schemas.openxmlformats.org/officeDocument/2006/relationships/ctrlProp" Target="../ctrlProps/ctrlProp257.xml"/><Relationship Id="rId48" Type="http://schemas.openxmlformats.org/officeDocument/2006/relationships/ctrlProp" Target="../ctrlProps/ctrlProp262.xml"/><Relationship Id="rId56" Type="http://schemas.openxmlformats.org/officeDocument/2006/relationships/ctrlProp" Target="../ctrlProps/ctrlProp270.xml"/><Relationship Id="rId64" Type="http://schemas.openxmlformats.org/officeDocument/2006/relationships/ctrlProp" Target="../ctrlProps/ctrlProp278.xml"/><Relationship Id="rId69" Type="http://schemas.openxmlformats.org/officeDocument/2006/relationships/ctrlProp" Target="../ctrlProps/ctrlProp283.xml"/><Relationship Id="rId77" Type="http://schemas.openxmlformats.org/officeDocument/2006/relationships/ctrlProp" Target="../ctrlProps/ctrlProp291.xml"/><Relationship Id="rId100" Type="http://schemas.openxmlformats.org/officeDocument/2006/relationships/ctrlProp" Target="../ctrlProps/ctrlProp314.xml"/><Relationship Id="rId105" Type="http://schemas.openxmlformats.org/officeDocument/2006/relationships/ctrlProp" Target="../ctrlProps/ctrlProp319.xml"/><Relationship Id="rId113" Type="http://schemas.openxmlformats.org/officeDocument/2006/relationships/ctrlProp" Target="../ctrlProps/ctrlProp327.xml"/><Relationship Id="rId118" Type="http://schemas.openxmlformats.org/officeDocument/2006/relationships/ctrlProp" Target="../ctrlProps/ctrlProp332.xml"/><Relationship Id="rId8" Type="http://schemas.openxmlformats.org/officeDocument/2006/relationships/ctrlProp" Target="../ctrlProps/ctrlProp222.xml"/><Relationship Id="rId51" Type="http://schemas.openxmlformats.org/officeDocument/2006/relationships/ctrlProp" Target="../ctrlProps/ctrlProp265.xml"/><Relationship Id="rId72" Type="http://schemas.openxmlformats.org/officeDocument/2006/relationships/ctrlProp" Target="../ctrlProps/ctrlProp286.xml"/><Relationship Id="rId80" Type="http://schemas.openxmlformats.org/officeDocument/2006/relationships/ctrlProp" Target="../ctrlProps/ctrlProp294.xml"/><Relationship Id="rId85" Type="http://schemas.openxmlformats.org/officeDocument/2006/relationships/ctrlProp" Target="../ctrlProps/ctrlProp299.xml"/><Relationship Id="rId93" Type="http://schemas.openxmlformats.org/officeDocument/2006/relationships/ctrlProp" Target="../ctrlProps/ctrlProp307.xml"/><Relationship Id="rId98" Type="http://schemas.openxmlformats.org/officeDocument/2006/relationships/ctrlProp" Target="../ctrlProps/ctrlProp312.xml"/><Relationship Id="rId3" Type="http://schemas.openxmlformats.org/officeDocument/2006/relationships/vmlDrawing" Target="../drawings/vmlDrawing3.vml"/><Relationship Id="rId12" Type="http://schemas.openxmlformats.org/officeDocument/2006/relationships/ctrlProp" Target="../ctrlProps/ctrlProp226.xml"/><Relationship Id="rId17" Type="http://schemas.openxmlformats.org/officeDocument/2006/relationships/ctrlProp" Target="../ctrlProps/ctrlProp231.xml"/><Relationship Id="rId25" Type="http://schemas.openxmlformats.org/officeDocument/2006/relationships/ctrlProp" Target="../ctrlProps/ctrlProp239.xml"/><Relationship Id="rId33" Type="http://schemas.openxmlformats.org/officeDocument/2006/relationships/ctrlProp" Target="../ctrlProps/ctrlProp247.xml"/><Relationship Id="rId38" Type="http://schemas.openxmlformats.org/officeDocument/2006/relationships/ctrlProp" Target="../ctrlProps/ctrlProp252.xml"/><Relationship Id="rId46" Type="http://schemas.openxmlformats.org/officeDocument/2006/relationships/ctrlProp" Target="../ctrlProps/ctrlProp260.xml"/><Relationship Id="rId59" Type="http://schemas.openxmlformats.org/officeDocument/2006/relationships/ctrlProp" Target="../ctrlProps/ctrlProp273.xml"/><Relationship Id="rId67" Type="http://schemas.openxmlformats.org/officeDocument/2006/relationships/ctrlProp" Target="../ctrlProps/ctrlProp281.xml"/><Relationship Id="rId103" Type="http://schemas.openxmlformats.org/officeDocument/2006/relationships/ctrlProp" Target="../ctrlProps/ctrlProp317.xml"/><Relationship Id="rId108" Type="http://schemas.openxmlformats.org/officeDocument/2006/relationships/ctrlProp" Target="../ctrlProps/ctrlProp322.xml"/><Relationship Id="rId116" Type="http://schemas.openxmlformats.org/officeDocument/2006/relationships/ctrlProp" Target="../ctrlProps/ctrlProp330.xml"/><Relationship Id="rId20" Type="http://schemas.openxmlformats.org/officeDocument/2006/relationships/ctrlProp" Target="../ctrlProps/ctrlProp234.xml"/><Relationship Id="rId41" Type="http://schemas.openxmlformats.org/officeDocument/2006/relationships/ctrlProp" Target="../ctrlProps/ctrlProp255.xml"/><Relationship Id="rId54" Type="http://schemas.openxmlformats.org/officeDocument/2006/relationships/ctrlProp" Target="../ctrlProps/ctrlProp268.xml"/><Relationship Id="rId62" Type="http://schemas.openxmlformats.org/officeDocument/2006/relationships/ctrlProp" Target="../ctrlProps/ctrlProp276.xml"/><Relationship Id="rId70" Type="http://schemas.openxmlformats.org/officeDocument/2006/relationships/ctrlProp" Target="../ctrlProps/ctrlProp284.xml"/><Relationship Id="rId75" Type="http://schemas.openxmlformats.org/officeDocument/2006/relationships/ctrlProp" Target="../ctrlProps/ctrlProp289.xml"/><Relationship Id="rId83" Type="http://schemas.openxmlformats.org/officeDocument/2006/relationships/ctrlProp" Target="../ctrlProps/ctrlProp297.xml"/><Relationship Id="rId88" Type="http://schemas.openxmlformats.org/officeDocument/2006/relationships/ctrlProp" Target="../ctrlProps/ctrlProp302.xml"/><Relationship Id="rId91" Type="http://schemas.openxmlformats.org/officeDocument/2006/relationships/ctrlProp" Target="../ctrlProps/ctrlProp305.xml"/><Relationship Id="rId96" Type="http://schemas.openxmlformats.org/officeDocument/2006/relationships/ctrlProp" Target="../ctrlProps/ctrlProp310.xml"/><Relationship Id="rId111" Type="http://schemas.openxmlformats.org/officeDocument/2006/relationships/ctrlProp" Target="../ctrlProps/ctrlProp325.xml"/><Relationship Id="rId1" Type="http://schemas.openxmlformats.org/officeDocument/2006/relationships/printerSettings" Target="../printerSettings/printerSettings4.bin"/><Relationship Id="rId6" Type="http://schemas.openxmlformats.org/officeDocument/2006/relationships/ctrlProp" Target="../ctrlProps/ctrlProp220.xml"/><Relationship Id="rId15" Type="http://schemas.openxmlformats.org/officeDocument/2006/relationships/ctrlProp" Target="../ctrlProps/ctrlProp229.xml"/><Relationship Id="rId23" Type="http://schemas.openxmlformats.org/officeDocument/2006/relationships/ctrlProp" Target="../ctrlProps/ctrlProp237.xml"/><Relationship Id="rId28" Type="http://schemas.openxmlformats.org/officeDocument/2006/relationships/ctrlProp" Target="../ctrlProps/ctrlProp242.xml"/><Relationship Id="rId36" Type="http://schemas.openxmlformats.org/officeDocument/2006/relationships/ctrlProp" Target="../ctrlProps/ctrlProp250.xml"/><Relationship Id="rId49" Type="http://schemas.openxmlformats.org/officeDocument/2006/relationships/ctrlProp" Target="../ctrlProps/ctrlProp263.xml"/><Relationship Id="rId57" Type="http://schemas.openxmlformats.org/officeDocument/2006/relationships/ctrlProp" Target="../ctrlProps/ctrlProp271.xml"/><Relationship Id="rId106" Type="http://schemas.openxmlformats.org/officeDocument/2006/relationships/ctrlProp" Target="../ctrlProps/ctrlProp320.xml"/><Relationship Id="rId114" Type="http://schemas.openxmlformats.org/officeDocument/2006/relationships/ctrlProp" Target="../ctrlProps/ctrlProp328.xml"/><Relationship Id="rId119" Type="http://schemas.openxmlformats.org/officeDocument/2006/relationships/ctrlProp" Target="../ctrlProps/ctrlProp333.xml"/><Relationship Id="rId10" Type="http://schemas.openxmlformats.org/officeDocument/2006/relationships/ctrlProp" Target="../ctrlProps/ctrlProp224.xml"/><Relationship Id="rId31" Type="http://schemas.openxmlformats.org/officeDocument/2006/relationships/ctrlProp" Target="../ctrlProps/ctrlProp245.xml"/><Relationship Id="rId44" Type="http://schemas.openxmlformats.org/officeDocument/2006/relationships/ctrlProp" Target="../ctrlProps/ctrlProp258.xml"/><Relationship Id="rId52" Type="http://schemas.openxmlformats.org/officeDocument/2006/relationships/ctrlProp" Target="../ctrlProps/ctrlProp266.xml"/><Relationship Id="rId60" Type="http://schemas.openxmlformats.org/officeDocument/2006/relationships/ctrlProp" Target="../ctrlProps/ctrlProp274.xml"/><Relationship Id="rId65" Type="http://schemas.openxmlformats.org/officeDocument/2006/relationships/ctrlProp" Target="../ctrlProps/ctrlProp279.xml"/><Relationship Id="rId73" Type="http://schemas.openxmlformats.org/officeDocument/2006/relationships/ctrlProp" Target="../ctrlProps/ctrlProp287.xml"/><Relationship Id="rId78" Type="http://schemas.openxmlformats.org/officeDocument/2006/relationships/ctrlProp" Target="../ctrlProps/ctrlProp292.xml"/><Relationship Id="rId81" Type="http://schemas.openxmlformats.org/officeDocument/2006/relationships/ctrlProp" Target="../ctrlProps/ctrlProp295.xml"/><Relationship Id="rId86" Type="http://schemas.openxmlformats.org/officeDocument/2006/relationships/ctrlProp" Target="../ctrlProps/ctrlProp300.xml"/><Relationship Id="rId94" Type="http://schemas.openxmlformats.org/officeDocument/2006/relationships/ctrlProp" Target="../ctrlProps/ctrlProp308.xml"/><Relationship Id="rId99" Type="http://schemas.openxmlformats.org/officeDocument/2006/relationships/ctrlProp" Target="../ctrlProps/ctrlProp313.xml"/><Relationship Id="rId101" Type="http://schemas.openxmlformats.org/officeDocument/2006/relationships/ctrlProp" Target="../ctrlProps/ctrlProp315.xml"/><Relationship Id="rId4" Type="http://schemas.openxmlformats.org/officeDocument/2006/relationships/ctrlProp" Target="../ctrlProps/ctrlProp218.xml"/><Relationship Id="rId9" Type="http://schemas.openxmlformats.org/officeDocument/2006/relationships/ctrlProp" Target="../ctrlProps/ctrlProp223.xml"/><Relationship Id="rId13" Type="http://schemas.openxmlformats.org/officeDocument/2006/relationships/ctrlProp" Target="../ctrlProps/ctrlProp227.xml"/><Relationship Id="rId18" Type="http://schemas.openxmlformats.org/officeDocument/2006/relationships/ctrlProp" Target="../ctrlProps/ctrlProp232.xml"/><Relationship Id="rId39" Type="http://schemas.openxmlformats.org/officeDocument/2006/relationships/ctrlProp" Target="../ctrlProps/ctrlProp253.xml"/><Relationship Id="rId109" Type="http://schemas.openxmlformats.org/officeDocument/2006/relationships/ctrlProp" Target="../ctrlProps/ctrlProp323.xml"/><Relationship Id="rId34" Type="http://schemas.openxmlformats.org/officeDocument/2006/relationships/ctrlProp" Target="../ctrlProps/ctrlProp248.xml"/><Relationship Id="rId50" Type="http://schemas.openxmlformats.org/officeDocument/2006/relationships/ctrlProp" Target="../ctrlProps/ctrlProp264.xml"/><Relationship Id="rId55" Type="http://schemas.openxmlformats.org/officeDocument/2006/relationships/ctrlProp" Target="../ctrlProps/ctrlProp269.xml"/><Relationship Id="rId76" Type="http://schemas.openxmlformats.org/officeDocument/2006/relationships/ctrlProp" Target="../ctrlProps/ctrlProp290.xml"/><Relationship Id="rId97" Type="http://schemas.openxmlformats.org/officeDocument/2006/relationships/ctrlProp" Target="../ctrlProps/ctrlProp311.xml"/><Relationship Id="rId104" Type="http://schemas.openxmlformats.org/officeDocument/2006/relationships/ctrlProp" Target="../ctrlProps/ctrlProp318.xml"/><Relationship Id="rId120" Type="http://schemas.openxmlformats.org/officeDocument/2006/relationships/ctrlProp" Target="../ctrlProps/ctrlProp334.xml"/><Relationship Id="rId7" Type="http://schemas.openxmlformats.org/officeDocument/2006/relationships/ctrlProp" Target="../ctrlProps/ctrlProp221.xml"/><Relationship Id="rId71" Type="http://schemas.openxmlformats.org/officeDocument/2006/relationships/ctrlProp" Target="../ctrlProps/ctrlProp285.xml"/><Relationship Id="rId92" Type="http://schemas.openxmlformats.org/officeDocument/2006/relationships/ctrlProp" Target="../ctrlProps/ctrlProp306.xml"/><Relationship Id="rId2" Type="http://schemas.openxmlformats.org/officeDocument/2006/relationships/drawing" Target="../drawings/drawing3.xml"/><Relationship Id="rId29" Type="http://schemas.openxmlformats.org/officeDocument/2006/relationships/ctrlProp" Target="../ctrlProps/ctrlProp243.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57.xml"/><Relationship Id="rId117" Type="http://schemas.openxmlformats.org/officeDocument/2006/relationships/ctrlProp" Target="../ctrlProps/ctrlProp448.xml"/><Relationship Id="rId21" Type="http://schemas.openxmlformats.org/officeDocument/2006/relationships/ctrlProp" Target="../ctrlProps/ctrlProp352.xml"/><Relationship Id="rId42" Type="http://schemas.openxmlformats.org/officeDocument/2006/relationships/ctrlProp" Target="../ctrlProps/ctrlProp373.xml"/><Relationship Id="rId47" Type="http://schemas.openxmlformats.org/officeDocument/2006/relationships/ctrlProp" Target="../ctrlProps/ctrlProp378.xml"/><Relationship Id="rId63" Type="http://schemas.openxmlformats.org/officeDocument/2006/relationships/ctrlProp" Target="../ctrlProps/ctrlProp394.xml"/><Relationship Id="rId68" Type="http://schemas.openxmlformats.org/officeDocument/2006/relationships/ctrlProp" Target="../ctrlProps/ctrlProp399.xml"/><Relationship Id="rId84" Type="http://schemas.openxmlformats.org/officeDocument/2006/relationships/ctrlProp" Target="../ctrlProps/ctrlProp415.xml"/><Relationship Id="rId89" Type="http://schemas.openxmlformats.org/officeDocument/2006/relationships/ctrlProp" Target="../ctrlProps/ctrlProp420.xml"/><Relationship Id="rId112" Type="http://schemas.openxmlformats.org/officeDocument/2006/relationships/ctrlProp" Target="../ctrlProps/ctrlProp443.xml"/><Relationship Id="rId16" Type="http://schemas.openxmlformats.org/officeDocument/2006/relationships/ctrlProp" Target="../ctrlProps/ctrlProp347.xml"/><Relationship Id="rId107" Type="http://schemas.openxmlformats.org/officeDocument/2006/relationships/ctrlProp" Target="../ctrlProps/ctrlProp438.xml"/><Relationship Id="rId11" Type="http://schemas.openxmlformats.org/officeDocument/2006/relationships/ctrlProp" Target="../ctrlProps/ctrlProp342.xml"/><Relationship Id="rId24" Type="http://schemas.openxmlformats.org/officeDocument/2006/relationships/ctrlProp" Target="../ctrlProps/ctrlProp355.xml"/><Relationship Id="rId32" Type="http://schemas.openxmlformats.org/officeDocument/2006/relationships/ctrlProp" Target="../ctrlProps/ctrlProp363.xml"/><Relationship Id="rId37" Type="http://schemas.openxmlformats.org/officeDocument/2006/relationships/ctrlProp" Target="../ctrlProps/ctrlProp368.xml"/><Relationship Id="rId40" Type="http://schemas.openxmlformats.org/officeDocument/2006/relationships/ctrlProp" Target="../ctrlProps/ctrlProp371.xml"/><Relationship Id="rId45" Type="http://schemas.openxmlformats.org/officeDocument/2006/relationships/ctrlProp" Target="../ctrlProps/ctrlProp376.xml"/><Relationship Id="rId53" Type="http://schemas.openxmlformats.org/officeDocument/2006/relationships/ctrlProp" Target="../ctrlProps/ctrlProp384.xml"/><Relationship Id="rId58" Type="http://schemas.openxmlformats.org/officeDocument/2006/relationships/ctrlProp" Target="../ctrlProps/ctrlProp389.xml"/><Relationship Id="rId66" Type="http://schemas.openxmlformats.org/officeDocument/2006/relationships/ctrlProp" Target="../ctrlProps/ctrlProp397.xml"/><Relationship Id="rId74" Type="http://schemas.openxmlformats.org/officeDocument/2006/relationships/ctrlProp" Target="../ctrlProps/ctrlProp405.xml"/><Relationship Id="rId79" Type="http://schemas.openxmlformats.org/officeDocument/2006/relationships/ctrlProp" Target="../ctrlProps/ctrlProp410.xml"/><Relationship Id="rId87" Type="http://schemas.openxmlformats.org/officeDocument/2006/relationships/ctrlProp" Target="../ctrlProps/ctrlProp418.xml"/><Relationship Id="rId102" Type="http://schemas.openxmlformats.org/officeDocument/2006/relationships/ctrlProp" Target="../ctrlProps/ctrlProp433.xml"/><Relationship Id="rId110" Type="http://schemas.openxmlformats.org/officeDocument/2006/relationships/ctrlProp" Target="../ctrlProps/ctrlProp441.xml"/><Relationship Id="rId115" Type="http://schemas.openxmlformats.org/officeDocument/2006/relationships/ctrlProp" Target="../ctrlProps/ctrlProp446.xml"/><Relationship Id="rId5" Type="http://schemas.openxmlformats.org/officeDocument/2006/relationships/ctrlProp" Target="../ctrlProps/ctrlProp336.xml"/><Relationship Id="rId61" Type="http://schemas.openxmlformats.org/officeDocument/2006/relationships/ctrlProp" Target="../ctrlProps/ctrlProp392.xml"/><Relationship Id="rId82" Type="http://schemas.openxmlformats.org/officeDocument/2006/relationships/ctrlProp" Target="../ctrlProps/ctrlProp413.xml"/><Relationship Id="rId90" Type="http://schemas.openxmlformats.org/officeDocument/2006/relationships/ctrlProp" Target="../ctrlProps/ctrlProp421.xml"/><Relationship Id="rId95" Type="http://schemas.openxmlformats.org/officeDocument/2006/relationships/ctrlProp" Target="../ctrlProps/ctrlProp426.xml"/><Relationship Id="rId19" Type="http://schemas.openxmlformats.org/officeDocument/2006/relationships/ctrlProp" Target="../ctrlProps/ctrlProp350.xml"/><Relationship Id="rId14" Type="http://schemas.openxmlformats.org/officeDocument/2006/relationships/ctrlProp" Target="../ctrlProps/ctrlProp345.xml"/><Relationship Id="rId22" Type="http://schemas.openxmlformats.org/officeDocument/2006/relationships/ctrlProp" Target="../ctrlProps/ctrlProp353.xml"/><Relationship Id="rId27" Type="http://schemas.openxmlformats.org/officeDocument/2006/relationships/ctrlProp" Target="../ctrlProps/ctrlProp358.xml"/><Relationship Id="rId30" Type="http://schemas.openxmlformats.org/officeDocument/2006/relationships/ctrlProp" Target="../ctrlProps/ctrlProp361.xml"/><Relationship Id="rId35" Type="http://schemas.openxmlformats.org/officeDocument/2006/relationships/ctrlProp" Target="../ctrlProps/ctrlProp366.xml"/><Relationship Id="rId43" Type="http://schemas.openxmlformats.org/officeDocument/2006/relationships/ctrlProp" Target="../ctrlProps/ctrlProp374.xml"/><Relationship Id="rId48" Type="http://schemas.openxmlformats.org/officeDocument/2006/relationships/ctrlProp" Target="../ctrlProps/ctrlProp379.xml"/><Relationship Id="rId56" Type="http://schemas.openxmlformats.org/officeDocument/2006/relationships/ctrlProp" Target="../ctrlProps/ctrlProp387.xml"/><Relationship Id="rId64" Type="http://schemas.openxmlformats.org/officeDocument/2006/relationships/ctrlProp" Target="../ctrlProps/ctrlProp395.xml"/><Relationship Id="rId69" Type="http://schemas.openxmlformats.org/officeDocument/2006/relationships/ctrlProp" Target="../ctrlProps/ctrlProp400.xml"/><Relationship Id="rId77" Type="http://schemas.openxmlformats.org/officeDocument/2006/relationships/ctrlProp" Target="../ctrlProps/ctrlProp408.xml"/><Relationship Id="rId100" Type="http://schemas.openxmlformats.org/officeDocument/2006/relationships/ctrlProp" Target="../ctrlProps/ctrlProp431.xml"/><Relationship Id="rId105" Type="http://schemas.openxmlformats.org/officeDocument/2006/relationships/ctrlProp" Target="../ctrlProps/ctrlProp436.xml"/><Relationship Id="rId113" Type="http://schemas.openxmlformats.org/officeDocument/2006/relationships/ctrlProp" Target="../ctrlProps/ctrlProp444.xml"/><Relationship Id="rId118" Type="http://schemas.openxmlformats.org/officeDocument/2006/relationships/ctrlProp" Target="../ctrlProps/ctrlProp449.xml"/><Relationship Id="rId8" Type="http://schemas.openxmlformats.org/officeDocument/2006/relationships/ctrlProp" Target="../ctrlProps/ctrlProp339.xml"/><Relationship Id="rId51" Type="http://schemas.openxmlformats.org/officeDocument/2006/relationships/ctrlProp" Target="../ctrlProps/ctrlProp382.xml"/><Relationship Id="rId72" Type="http://schemas.openxmlformats.org/officeDocument/2006/relationships/ctrlProp" Target="../ctrlProps/ctrlProp403.xml"/><Relationship Id="rId80" Type="http://schemas.openxmlformats.org/officeDocument/2006/relationships/ctrlProp" Target="../ctrlProps/ctrlProp411.xml"/><Relationship Id="rId85" Type="http://schemas.openxmlformats.org/officeDocument/2006/relationships/ctrlProp" Target="../ctrlProps/ctrlProp416.xml"/><Relationship Id="rId93" Type="http://schemas.openxmlformats.org/officeDocument/2006/relationships/ctrlProp" Target="../ctrlProps/ctrlProp424.xml"/><Relationship Id="rId98" Type="http://schemas.openxmlformats.org/officeDocument/2006/relationships/ctrlProp" Target="../ctrlProps/ctrlProp429.xml"/><Relationship Id="rId3" Type="http://schemas.openxmlformats.org/officeDocument/2006/relationships/vmlDrawing" Target="../drawings/vmlDrawing4.vml"/><Relationship Id="rId12" Type="http://schemas.openxmlformats.org/officeDocument/2006/relationships/ctrlProp" Target="../ctrlProps/ctrlProp343.xml"/><Relationship Id="rId17" Type="http://schemas.openxmlformats.org/officeDocument/2006/relationships/ctrlProp" Target="../ctrlProps/ctrlProp348.xml"/><Relationship Id="rId25" Type="http://schemas.openxmlformats.org/officeDocument/2006/relationships/ctrlProp" Target="../ctrlProps/ctrlProp356.xml"/><Relationship Id="rId33" Type="http://schemas.openxmlformats.org/officeDocument/2006/relationships/ctrlProp" Target="../ctrlProps/ctrlProp364.xml"/><Relationship Id="rId38" Type="http://schemas.openxmlformats.org/officeDocument/2006/relationships/ctrlProp" Target="../ctrlProps/ctrlProp369.xml"/><Relationship Id="rId46" Type="http://schemas.openxmlformats.org/officeDocument/2006/relationships/ctrlProp" Target="../ctrlProps/ctrlProp377.xml"/><Relationship Id="rId59" Type="http://schemas.openxmlformats.org/officeDocument/2006/relationships/ctrlProp" Target="../ctrlProps/ctrlProp390.xml"/><Relationship Id="rId67" Type="http://schemas.openxmlformats.org/officeDocument/2006/relationships/ctrlProp" Target="../ctrlProps/ctrlProp398.xml"/><Relationship Id="rId103" Type="http://schemas.openxmlformats.org/officeDocument/2006/relationships/ctrlProp" Target="../ctrlProps/ctrlProp434.xml"/><Relationship Id="rId108" Type="http://schemas.openxmlformats.org/officeDocument/2006/relationships/ctrlProp" Target="../ctrlProps/ctrlProp439.xml"/><Relationship Id="rId116" Type="http://schemas.openxmlformats.org/officeDocument/2006/relationships/ctrlProp" Target="../ctrlProps/ctrlProp447.xml"/><Relationship Id="rId20" Type="http://schemas.openxmlformats.org/officeDocument/2006/relationships/ctrlProp" Target="../ctrlProps/ctrlProp351.xml"/><Relationship Id="rId41" Type="http://schemas.openxmlformats.org/officeDocument/2006/relationships/ctrlProp" Target="../ctrlProps/ctrlProp372.xml"/><Relationship Id="rId54" Type="http://schemas.openxmlformats.org/officeDocument/2006/relationships/ctrlProp" Target="../ctrlProps/ctrlProp385.xml"/><Relationship Id="rId62" Type="http://schemas.openxmlformats.org/officeDocument/2006/relationships/ctrlProp" Target="../ctrlProps/ctrlProp393.xml"/><Relationship Id="rId70" Type="http://schemas.openxmlformats.org/officeDocument/2006/relationships/ctrlProp" Target="../ctrlProps/ctrlProp401.xml"/><Relationship Id="rId75" Type="http://schemas.openxmlformats.org/officeDocument/2006/relationships/ctrlProp" Target="../ctrlProps/ctrlProp406.xml"/><Relationship Id="rId83" Type="http://schemas.openxmlformats.org/officeDocument/2006/relationships/ctrlProp" Target="../ctrlProps/ctrlProp414.xml"/><Relationship Id="rId88" Type="http://schemas.openxmlformats.org/officeDocument/2006/relationships/ctrlProp" Target="../ctrlProps/ctrlProp419.xml"/><Relationship Id="rId91" Type="http://schemas.openxmlformats.org/officeDocument/2006/relationships/ctrlProp" Target="../ctrlProps/ctrlProp422.xml"/><Relationship Id="rId96" Type="http://schemas.openxmlformats.org/officeDocument/2006/relationships/ctrlProp" Target="../ctrlProps/ctrlProp427.xml"/><Relationship Id="rId111" Type="http://schemas.openxmlformats.org/officeDocument/2006/relationships/ctrlProp" Target="../ctrlProps/ctrlProp442.xml"/><Relationship Id="rId1" Type="http://schemas.openxmlformats.org/officeDocument/2006/relationships/printerSettings" Target="../printerSettings/printerSettings5.bin"/><Relationship Id="rId6" Type="http://schemas.openxmlformats.org/officeDocument/2006/relationships/ctrlProp" Target="../ctrlProps/ctrlProp337.xml"/><Relationship Id="rId15" Type="http://schemas.openxmlformats.org/officeDocument/2006/relationships/ctrlProp" Target="../ctrlProps/ctrlProp346.xml"/><Relationship Id="rId23" Type="http://schemas.openxmlformats.org/officeDocument/2006/relationships/ctrlProp" Target="../ctrlProps/ctrlProp354.xml"/><Relationship Id="rId28" Type="http://schemas.openxmlformats.org/officeDocument/2006/relationships/ctrlProp" Target="../ctrlProps/ctrlProp359.xml"/><Relationship Id="rId36" Type="http://schemas.openxmlformats.org/officeDocument/2006/relationships/ctrlProp" Target="../ctrlProps/ctrlProp367.xml"/><Relationship Id="rId49" Type="http://schemas.openxmlformats.org/officeDocument/2006/relationships/ctrlProp" Target="../ctrlProps/ctrlProp380.xml"/><Relationship Id="rId57" Type="http://schemas.openxmlformats.org/officeDocument/2006/relationships/ctrlProp" Target="../ctrlProps/ctrlProp388.xml"/><Relationship Id="rId106" Type="http://schemas.openxmlformats.org/officeDocument/2006/relationships/ctrlProp" Target="../ctrlProps/ctrlProp437.xml"/><Relationship Id="rId114" Type="http://schemas.openxmlformats.org/officeDocument/2006/relationships/ctrlProp" Target="../ctrlProps/ctrlProp445.xml"/><Relationship Id="rId119" Type="http://schemas.openxmlformats.org/officeDocument/2006/relationships/ctrlProp" Target="../ctrlProps/ctrlProp450.xml"/><Relationship Id="rId10" Type="http://schemas.openxmlformats.org/officeDocument/2006/relationships/ctrlProp" Target="../ctrlProps/ctrlProp341.xml"/><Relationship Id="rId31" Type="http://schemas.openxmlformats.org/officeDocument/2006/relationships/ctrlProp" Target="../ctrlProps/ctrlProp362.xml"/><Relationship Id="rId44" Type="http://schemas.openxmlformats.org/officeDocument/2006/relationships/ctrlProp" Target="../ctrlProps/ctrlProp375.xml"/><Relationship Id="rId52" Type="http://schemas.openxmlformats.org/officeDocument/2006/relationships/ctrlProp" Target="../ctrlProps/ctrlProp383.xml"/><Relationship Id="rId60" Type="http://schemas.openxmlformats.org/officeDocument/2006/relationships/ctrlProp" Target="../ctrlProps/ctrlProp391.xml"/><Relationship Id="rId65" Type="http://schemas.openxmlformats.org/officeDocument/2006/relationships/ctrlProp" Target="../ctrlProps/ctrlProp396.xml"/><Relationship Id="rId73" Type="http://schemas.openxmlformats.org/officeDocument/2006/relationships/ctrlProp" Target="../ctrlProps/ctrlProp404.xml"/><Relationship Id="rId78" Type="http://schemas.openxmlformats.org/officeDocument/2006/relationships/ctrlProp" Target="../ctrlProps/ctrlProp409.xml"/><Relationship Id="rId81" Type="http://schemas.openxmlformats.org/officeDocument/2006/relationships/ctrlProp" Target="../ctrlProps/ctrlProp412.xml"/><Relationship Id="rId86" Type="http://schemas.openxmlformats.org/officeDocument/2006/relationships/ctrlProp" Target="../ctrlProps/ctrlProp417.xml"/><Relationship Id="rId94" Type="http://schemas.openxmlformats.org/officeDocument/2006/relationships/ctrlProp" Target="../ctrlProps/ctrlProp425.xml"/><Relationship Id="rId99" Type="http://schemas.openxmlformats.org/officeDocument/2006/relationships/ctrlProp" Target="../ctrlProps/ctrlProp430.xml"/><Relationship Id="rId101" Type="http://schemas.openxmlformats.org/officeDocument/2006/relationships/ctrlProp" Target="../ctrlProps/ctrlProp432.xml"/><Relationship Id="rId4" Type="http://schemas.openxmlformats.org/officeDocument/2006/relationships/ctrlProp" Target="../ctrlProps/ctrlProp335.xml"/><Relationship Id="rId9" Type="http://schemas.openxmlformats.org/officeDocument/2006/relationships/ctrlProp" Target="../ctrlProps/ctrlProp340.xml"/><Relationship Id="rId13" Type="http://schemas.openxmlformats.org/officeDocument/2006/relationships/ctrlProp" Target="../ctrlProps/ctrlProp344.xml"/><Relationship Id="rId18" Type="http://schemas.openxmlformats.org/officeDocument/2006/relationships/ctrlProp" Target="../ctrlProps/ctrlProp349.xml"/><Relationship Id="rId39" Type="http://schemas.openxmlformats.org/officeDocument/2006/relationships/ctrlProp" Target="../ctrlProps/ctrlProp370.xml"/><Relationship Id="rId109" Type="http://schemas.openxmlformats.org/officeDocument/2006/relationships/ctrlProp" Target="../ctrlProps/ctrlProp440.xml"/><Relationship Id="rId34" Type="http://schemas.openxmlformats.org/officeDocument/2006/relationships/ctrlProp" Target="../ctrlProps/ctrlProp365.xml"/><Relationship Id="rId50" Type="http://schemas.openxmlformats.org/officeDocument/2006/relationships/ctrlProp" Target="../ctrlProps/ctrlProp381.xml"/><Relationship Id="rId55" Type="http://schemas.openxmlformats.org/officeDocument/2006/relationships/ctrlProp" Target="../ctrlProps/ctrlProp386.xml"/><Relationship Id="rId76" Type="http://schemas.openxmlformats.org/officeDocument/2006/relationships/ctrlProp" Target="../ctrlProps/ctrlProp407.xml"/><Relationship Id="rId97" Type="http://schemas.openxmlformats.org/officeDocument/2006/relationships/ctrlProp" Target="../ctrlProps/ctrlProp428.xml"/><Relationship Id="rId104" Type="http://schemas.openxmlformats.org/officeDocument/2006/relationships/ctrlProp" Target="../ctrlProps/ctrlProp435.xml"/><Relationship Id="rId120" Type="http://schemas.openxmlformats.org/officeDocument/2006/relationships/ctrlProp" Target="../ctrlProps/ctrlProp451.xml"/><Relationship Id="rId7" Type="http://schemas.openxmlformats.org/officeDocument/2006/relationships/ctrlProp" Target="../ctrlProps/ctrlProp338.xml"/><Relationship Id="rId71" Type="http://schemas.openxmlformats.org/officeDocument/2006/relationships/ctrlProp" Target="../ctrlProps/ctrlProp402.xml"/><Relationship Id="rId92" Type="http://schemas.openxmlformats.org/officeDocument/2006/relationships/ctrlProp" Target="../ctrlProps/ctrlProp423.xml"/><Relationship Id="rId2" Type="http://schemas.openxmlformats.org/officeDocument/2006/relationships/drawing" Target="../drawings/drawing4.xml"/><Relationship Id="rId29" Type="http://schemas.openxmlformats.org/officeDocument/2006/relationships/ctrlProp" Target="../ctrlProps/ctrlProp360.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474.xml"/><Relationship Id="rId117" Type="http://schemas.openxmlformats.org/officeDocument/2006/relationships/ctrlProp" Target="../ctrlProps/ctrlProp565.xml"/><Relationship Id="rId21" Type="http://schemas.openxmlformats.org/officeDocument/2006/relationships/ctrlProp" Target="../ctrlProps/ctrlProp469.xml"/><Relationship Id="rId42" Type="http://schemas.openxmlformats.org/officeDocument/2006/relationships/ctrlProp" Target="../ctrlProps/ctrlProp490.xml"/><Relationship Id="rId47" Type="http://schemas.openxmlformats.org/officeDocument/2006/relationships/ctrlProp" Target="../ctrlProps/ctrlProp495.xml"/><Relationship Id="rId63" Type="http://schemas.openxmlformats.org/officeDocument/2006/relationships/ctrlProp" Target="../ctrlProps/ctrlProp511.xml"/><Relationship Id="rId68" Type="http://schemas.openxmlformats.org/officeDocument/2006/relationships/ctrlProp" Target="../ctrlProps/ctrlProp516.xml"/><Relationship Id="rId84" Type="http://schemas.openxmlformats.org/officeDocument/2006/relationships/ctrlProp" Target="../ctrlProps/ctrlProp532.xml"/><Relationship Id="rId89" Type="http://schemas.openxmlformats.org/officeDocument/2006/relationships/ctrlProp" Target="../ctrlProps/ctrlProp537.xml"/><Relationship Id="rId112" Type="http://schemas.openxmlformats.org/officeDocument/2006/relationships/ctrlProp" Target="../ctrlProps/ctrlProp560.xml"/><Relationship Id="rId16" Type="http://schemas.openxmlformats.org/officeDocument/2006/relationships/ctrlProp" Target="../ctrlProps/ctrlProp464.xml"/><Relationship Id="rId107" Type="http://schemas.openxmlformats.org/officeDocument/2006/relationships/ctrlProp" Target="../ctrlProps/ctrlProp555.xml"/><Relationship Id="rId11" Type="http://schemas.openxmlformats.org/officeDocument/2006/relationships/ctrlProp" Target="../ctrlProps/ctrlProp459.xml"/><Relationship Id="rId24" Type="http://schemas.openxmlformats.org/officeDocument/2006/relationships/ctrlProp" Target="../ctrlProps/ctrlProp472.xml"/><Relationship Id="rId32" Type="http://schemas.openxmlformats.org/officeDocument/2006/relationships/ctrlProp" Target="../ctrlProps/ctrlProp480.xml"/><Relationship Id="rId37" Type="http://schemas.openxmlformats.org/officeDocument/2006/relationships/ctrlProp" Target="../ctrlProps/ctrlProp485.xml"/><Relationship Id="rId40" Type="http://schemas.openxmlformats.org/officeDocument/2006/relationships/ctrlProp" Target="../ctrlProps/ctrlProp488.xml"/><Relationship Id="rId45" Type="http://schemas.openxmlformats.org/officeDocument/2006/relationships/ctrlProp" Target="../ctrlProps/ctrlProp493.xml"/><Relationship Id="rId53" Type="http://schemas.openxmlformats.org/officeDocument/2006/relationships/ctrlProp" Target="../ctrlProps/ctrlProp501.xml"/><Relationship Id="rId58" Type="http://schemas.openxmlformats.org/officeDocument/2006/relationships/ctrlProp" Target="../ctrlProps/ctrlProp506.xml"/><Relationship Id="rId66" Type="http://schemas.openxmlformats.org/officeDocument/2006/relationships/ctrlProp" Target="../ctrlProps/ctrlProp514.xml"/><Relationship Id="rId74" Type="http://schemas.openxmlformats.org/officeDocument/2006/relationships/ctrlProp" Target="../ctrlProps/ctrlProp522.xml"/><Relationship Id="rId79" Type="http://schemas.openxmlformats.org/officeDocument/2006/relationships/ctrlProp" Target="../ctrlProps/ctrlProp527.xml"/><Relationship Id="rId87" Type="http://schemas.openxmlformats.org/officeDocument/2006/relationships/ctrlProp" Target="../ctrlProps/ctrlProp535.xml"/><Relationship Id="rId102" Type="http://schemas.openxmlformats.org/officeDocument/2006/relationships/ctrlProp" Target="../ctrlProps/ctrlProp550.xml"/><Relationship Id="rId110" Type="http://schemas.openxmlformats.org/officeDocument/2006/relationships/ctrlProp" Target="../ctrlProps/ctrlProp558.xml"/><Relationship Id="rId115" Type="http://schemas.openxmlformats.org/officeDocument/2006/relationships/ctrlProp" Target="../ctrlProps/ctrlProp563.xml"/><Relationship Id="rId5" Type="http://schemas.openxmlformats.org/officeDocument/2006/relationships/ctrlProp" Target="../ctrlProps/ctrlProp453.xml"/><Relationship Id="rId61" Type="http://schemas.openxmlformats.org/officeDocument/2006/relationships/ctrlProp" Target="../ctrlProps/ctrlProp509.xml"/><Relationship Id="rId82" Type="http://schemas.openxmlformats.org/officeDocument/2006/relationships/ctrlProp" Target="../ctrlProps/ctrlProp530.xml"/><Relationship Id="rId90" Type="http://schemas.openxmlformats.org/officeDocument/2006/relationships/ctrlProp" Target="../ctrlProps/ctrlProp538.xml"/><Relationship Id="rId95" Type="http://schemas.openxmlformats.org/officeDocument/2006/relationships/ctrlProp" Target="../ctrlProps/ctrlProp543.xml"/><Relationship Id="rId19" Type="http://schemas.openxmlformats.org/officeDocument/2006/relationships/ctrlProp" Target="../ctrlProps/ctrlProp467.xml"/><Relationship Id="rId14" Type="http://schemas.openxmlformats.org/officeDocument/2006/relationships/ctrlProp" Target="../ctrlProps/ctrlProp462.xml"/><Relationship Id="rId22" Type="http://schemas.openxmlformats.org/officeDocument/2006/relationships/ctrlProp" Target="../ctrlProps/ctrlProp470.xml"/><Relationship Id="rId27" Type="http://schemas.openxmlformats.org/officeDocument/2006/relationships/ctrlProp" Target="../ctrlProps/ctrlProp475.xml"/><Relationship Id="rId30" Type="http://schemas.openxmlformats.org/officeDocument/2006/relationships/ctrlProp" Target="../ctrlProps/ctrlProp478.xml"/><Relationship Id="rId35" Type="http://schemas.openxmlformats.org/officeDocument/2006/relationships/ctrlProp" Target="../ctrlProps/ctrlProp483.xml"/><Relationship Id="rId43" Type="http://schemas.openxmlformats.org/officeDocument/2006/relationships/ctrlProp" Target="../ctrlProps/ctrlProp491.xml"/><Relationship Id="rId48" Type="http://schemas.openxmlformats.org/officeDocument/2006/relationships/ctrlProp" Target="../ctrlProps/ctrlProp496.xml"/><Relationship Id="rId56" Type="http://schemas.openxmlformats.org/officeDocument/2006/relationships/ctrlProp" Target="../ctrlProps/ctrlProp504.xml"/><Relationship Id="rId64" Type="http://schemas.openxmlformats.org/officeDocument/2006/relationships/ctrlProp" Target="../ctrlProps/ctrlProp512.xml"/><Relationship Id="rId69" Type="http://schemas.openxmlformats.org/officeDocument/2006/relationships/ctrlProp" Target="../ctrlProps/ctrlProp517.xml"/><Relationship Id="rId77" Type="http://schemas.openxmlformats.org/officeDocument/2006/relationships/ctrlProp" Target="../ctrlProps/ctrlProp525.xml"/><Relationship Id="rId100" Type="http://schemas.openxmlformats.org/officeDocument/2006/relationships/ctrlProp" Target="../ctrlProps/ctrlProp548.xml"/><Relationship Id="rId105" Type="http://schemas.openxmlformats.org/officeDocument/2006/relationships/ctrlProp" Target="../ctrlProps/ctrlProp553.xml"/><Relationship Id="rId113" Type="http://schemas.openxmlformats.org/officeDocument/2006/relationships/ctrlProp" Target="../ctrlProps/ctrlProp561.xml"/><Relationship Id="rId118" Type="http://schemas.openxmlformats.org/officeDocument/2006/relationships/ctrlProp" Target="../ctrlProps/ctrlProp566.xml"/><Relationship Id="rId8" Type="http://schemas.openxmlformats.org/officeDocument/2006/relationships/ctrlProp" Target="../ctrlProps/ctrlProp456.xml"/><Relationship Id="rId51" Type="http://schemas.openxmlformats.org/officeDocument/2006/relationships/ctrlProp" Target="../ctrlProps/ctrlProp499.xml"/><Relationship Id="rId72" Type="http://schemas.openxmlformats.org/officeDocument/2006/relationships/ctrlProp" Target="../ctrlProps/ctrlProp520.xml"/><Relationship Id="rId80" Type="http://schemas.openxmlformats.org/officeDocument/2006/relationships/ctrlProp" Target="../ctrlProps/ctrlProp528.xml"/><Relationship Id="rId85" Type="http://schemas.openxmlformats.org/officeDocument/2006/relationships/ctrlProp" Target="../ctrlProps/ctrlProp533.xml"/><Relationship Id="rId93" Type="http://schemas.openxmlformats.org/officeDocument/2006/relationships/ctrlProp" Target="../ctrlProps/ctrlProp541.xml"/><Relationship Id="rId98" Type="http://schemas.openxmlformats.org/officeDocument/2006/relationships/ctrlProp" Target="../ctrlProps/ctrlProp546.xml"/><Relationship Id="rId3" Type="http://schemas.openxmlformats.org/officeDocument/2006/relationships/vmlDrawing" Target="../drawings/vmlDrawing5.vml"/><Relationship Id="rId12" Type="http://schemas.openxmlformats.org/officeDocument/2006/relationships/ctrlProp" Target="../ctrlProps/ctrlProp460.xml"/><Relationship Id="rId17" Type="http://schemas.openxmlformats.org/officeDocument/2006/relationships/ctrlProp" Target="../ctrlProps/ctrlProp465.xml"/><Relationship Id="rId25" Type="http://schemas.openxmlformats.org/officeDocument/2006/relationships/ctrlProp" Target="../ctrlProps/ctrlProp473.xml"/><Relationship Id="rId33" Type="http://schemas.openxmlformats.org/officeDocument/2006/relationships/ctrlProp" Target="../ctrlProps/ctrlProp481.xml"/><Relationship Id="rId38" Type="http://schemas.openxmlformats.org/officeDocument/2006/relationships/ctrlProp" Target="../ctrlProps/ctrlProp486.xml"/><Relationship Id="rId46" Type="http://schemas.openxmlformats.org/officeDocument/2006/relationships/ctrlProp" Target="../ctrlProps/ctrlProp494.xml"/><Relationship Id="rId59" Type="http://schemas.openxmlformats.org/officeDocument/2006/relationships/ctrlProp" Target="../ctrlProps/ctrlProp507.xml"/><Relationship Id="rId67" Type="http://schemas.openxmlformats.org/officeDocument/2006/relationships/ctrlProp" Target="../ctrlProps/ctrlProp515.xml"/><Relationship Id="rId103" Type="http://schemas.openxmlformats.org/officeDocument/2006/relationships/ctrlProp" Target="../ctrlProps/ctrlProp551.xml"/><Relationship Id="rId108" Type="http://schemas.openxmlformats.org/officeDocument/2006/relationships/ctrlProp" Target="../ctrlProps/ctrlProp556.xml"/><Relationship Id="rId116" Type="http://schemas.openxmlformats.org/officeDocument/2006/relationships/ctrlProp" Target="../ctrlProps/ctrlProp564.xml"/><Relationship Id="rId20" Type="http://schemas.openxmlformats.org/officeDocument/2006/relationships/ctrlProp" Target="../ctrlProps/ctrlProp468.xml"/><Relationship Id="rId41" Type="http://schemas.openxmlformats.org/officeDocument/2006/relationships/ctrlProp" Target="../ctrlProps/ctrlProp489.xml"/><Relationship Id="rId54" Type="http://schemas.openxmlformats.org/officeDocument/2006/relationships/ctrlProp" Target="../ctrlProps/ctrlProp502.xml"/><Relationship Id="rId62" Type="http://schemas.openxmlformats.org/officeDocument/2006/relationships/ctrlProp" Target="../ctrlProps/ctrlProp510.xml"/><Relationship Id="rId70" Type="http://schemas.openxmlformats.org/officeDocument/2006/relationships/ctrlProp" Target="../ctrlProps/ctrlProp518.xml"/><Relationship Id="rId75" Type="http://schemas.openxmlformats.org/officeDocument/2006/relationships/ctrlProp" Target="../ctrlProps/ctrlProp523.xml"/><Relationship Id="rId83" Type="http://schemas.openxmlformats.org/officeDocument/2006/relationships/ctrlProp" Target="../ctrlProps/ctrlProp531.xml"/><Relationship Id="rId88" Type="http://schemas.openxmlformats.org/officeDocument/2006/relationships/ctrlProp" Target="../ctrlProps/ctrlProp536.xml"/><Relationship Id="rId91" Type="http://schemas.openxmlformats.org/officeDocument/2006/relationships/ctrlProp" Target="../ctrlProps/ctrlProp539.xml"/><Relationship Id="rId96" Type="http://schemas.openxmlformats.org/officeDocument/2006/relationships/ctrlProp" Target="../ctrlProps/ctrlProp544.xml"/><Relationship Id="rId111" Type="http://schemas.openxmlformats.org/officeDocument/2006/relationships/ctrlProp" Target="../ctrlProps/ctrlProp559.xml"/><Relationship Id="rId1" Type="http://schemas.openxmlformats.org/officeDocument/2006/relationships/printerSettings" Target="../printerSettings/printerSettings6.bin"/><Relationship Id="rId6" Type="http://schemas.openxmlformats.org/officeDocument/2006/relationships/ctrlProp" Target="../ctrlProps/ctrlProp454.xml"/><Relationship Id="rId15" Type="http://schemas.openxmlformats.org/officeDocument/2006/relationships/ctrlProp" Target="../ctrlProps/ctrlProp463.xml"/><Relationship Id="rId23" Type="http://schemas.openxmlformats.org/officeDocument/2006/relationships/ctrlProp" Target="../ctrlProps/ctrlProp471.xml"/><Relationship Id="rId28" Type="http://schemas.openxmlformats.org/officeDocument/2006/relationships/ctrlProp" Target="../ctrlProps/ctrlProp476.xml"/><Relationship Id="rId36" Type="http://schemas.openxmlformats.org/officeDocument/2006/relationships/ctrlProp" Target="../ctrlProps/ctrlProp484.xml"/><Relationship Id="rId49" Type="http://schemas.openxmlformats.org/officeDocument/2006/relationships/ctrlProp" Target="../ctrlProps/ctrlProp497.xml"/><Relationship Id="rId57" Type="http://schemas.openxmlformats.org/officeDocument/2006/relationships/ctrlProp" Target="../ctrlProps/ctrlProp505.xml"/><Relationship Id="rId106" Type="http://schemas.openxmlformats.org/officeDocument/2006/relationships/ctrlProp" Target="../ctrlProps/ctrlProp554.xml"/><Relationship Id="rId114" Type="http://schemas.openxmlformats.org/officeDocument/2006/relationships/ctrlProp" Target="../ctrlProps/ctrlProp562.xml"/><Relationship Id="rId119" Type="http://schemas.openxmlformats.org/officeDocument/2006/relationships/ctrlProp" Target="../ctrlProps/ctrlProp567.xml"/><Relationship Id="rId10" Type="http://schemas.openxmlformats.org/officeDocument/2006/relationships/ctrlProp" Target="../ctrlProps/ctrlProp458.xml"/><Relationship Id="rId31" Type="http://schemas.openxmlformats.org/officeDocument/2006/relationships/ctrlProp" Target="../ctrlProps/ctrlProp479.xml"/><Relationship Id="rId44" Type="http://schemas.openxmlformats.org/officeDocument/2006/relationships/ctrlProp" Target="../ctrlProps/ctrlProp492.xml"/><Relationship Id="rId52" Type="http://schemas.openxmlformats.org/officeDocument/2006/relationships/ctrlProp" Target="../ctrlProps/ctrlProp500.xml"/><Relationship Id="rId60" Type="http://schemas.openxmlformats.org/officeDocument/2006/relationships/ctrlProp" Target="../ctrlProps/ctrlProp508.xml"/><Relationship Id="rId65" Type="http://schemas.openxmlformats.org/officeDocument/2006/relationships/ctrlProp" Target="../ctrlProps/ctrlProp513.xml"/><Relationship Id="rId73" Type="http://schemas.openxmlformats.org/officeDocument/2006/relationships/ctrlProp" Target="../ctrlProps/ctrlProp521.xml"/><Relationship Id="rId78" Type="http://schemas.openxmlformats.org/officeDocument/2006/relationships/ctrlProp" Target="../ctrlProps/ctrlProp526.xml"/><Relationship Id="rId81" Type="http://schemas.openxmlformats.org/officeDocument/2006/relationships/ctrlProp" Target="../ctrlProps/ctrlProp529.xml"/><Relationship Id="rId86" Type="http://schemas.openxmlformats.org/officeDocument/2006/relationships/ctrlProp" Target="../ctrlProps/ctrlProp534.xml"/><Relationship Id="rId94" Type="http://schemas.openxmlformats.org/officeDocument/2006/relationships/ctrlProp" Target="../ctrlProps/ctrlProp542.xml"/><Relationship Id="rId99" Type="http://schemas.openxmlformats.org/officeDocument/2006/relationships/ctrlProp" Target="../ctrlProps/ctrlProp547.xml"/><Relationship Id="rId101" Type="http://schemas.openxmlformats.org/officeDocument/2006/relationships/ctrlProp" Target="../ctrlProps/ctrlProp549.xml"/><Relationship Id="rId4" Type="http://schemas.openxmlformats.org/officeDocument/2006/relationships/ctrlProp" Target="../ctrlProps/ctrlProp452.xml"/><Relationship Id="rId9" Type="http://schemas.openxmlformats.org/officeDocument/2006/relationships/ctrlProp" Target="../ctrlProps/ctrlProp457.xml"/><Relationship Id="rId13" Type="http://schemas.openxmlformats.org/officeDocument/2006/relationships/ctrlProp" Target="../ctrlProps/ctrlProp461.xml"/><Relationship Id="rId18" Type="http://schemas.openxmlformats.org/officeDocument/2006/relationships/ctrlProp" Target="../ctrlProps/ctrlProp466.xml"/><Relationship Id="rId39" Type="http://schemas.openxmlformats.org/officeDocument/2006/relationships/ctrlProp" Target="../ctrlProps/ctrlProp487.xml"/><Relationship Id="rId109" Type="http://schemas.openxmlformats.org/officeDocument/2006/relationships/ctrlProp" Target="../ctrlProps/ctrlProp557.xml"/><Relationship Id="rId34" Type="http://schemas.openxmlformats.org/officeDocument/2006/relationships/ctrlProp" Target="../ctrlProps/ctrlProp482.xml"/><Relationship Id="rId50" Type="http://schemas.openxmlformats.org/officeDocument/2006/relationships/ctrlProp" Target="../ctrlProps/ctrlProp498.xml"/><Relationship Id="rId55" Type="http://schemas.openxmlformats.org/officeDocument/2006/relationships/ctrlProp" Target="../ctrlProps/ctrlProp503.xml"/><Relationship Id="rId76" Type="http://schemas.openxmlformats.org/officeDocument/2006/relationships/ctrlProp" Target="../ctrlProps/ctrlProp524.xml"/><Relationship Id="rId97" Type="http://schemas.openxmlformats.org/officeDocument/2006/relationships/ctrlProp" Target="../ctrlProps/ctrlProp545.xml"/><Relationship Id="rId104" Type="http://schemas.openxmlformats.org/officeDocument/2006/relationships/ctrlProp" Target="../ctrlProps/ctrlProp552.xml"/><Relationship Id="rId120" Type="http://schemas.openxmlformats.org/officeDocument/2006/relationships/ctrlProp" Target="../ctrlProps/ctrlProp568.xml"/><Relationship Id="rId7" Type="http://schemas.openxmlformats.org/officeDocument/2006/relationships/ctrlProp" Target="../ctrlProps/ctrlProp455.xml"/><Relationship Id="rId71" Type="http://schemas.openxmlformats.org/officeDocument/2006/relationships/ctrlProp" Target="../ctrlProps/ctrlProp519.xml"/><Relationship Id="rId92" Type="http://schemas.openxmlformats.org/officeDocument/2006/relationships/ctrlProp" Target="../ctrlProps/ctrlProp540.xml"/><Relationship Id="rId2" Type="http://schemas.openxmlformats.org/officeDocument/2006/relationships/drawing" Target="../drawings/drawing5.xml"/><Relationship Id="rId29" Type="http://schemas.openxmlformats.org/officeDocument/2006/relationships/ctrlProp" Target="../ctrlProps/ctrlProp47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tabSelected="1" zoomScaleNormal="100" workbookViewId="0">
      <selection activeCell="C2" sqref="C2:F2"/>
    </sheetView>
  </sheetViews>
  <sheetFormatPr defaultRowHeight="18.75" x14ac:dyDescent="0.4"/>
  <cols>
    <col min="1" max="2" width="16.5" customWidth="1"/>
  </cols>
  <sheetData>
    <row r="1" spans="1:6" x14ac:dyDescent="0.4">
      <c r="A1" t="s">
        <v>57</v>
      </c>
      <c r="C1" s="22" t="s">
        <v>68</v>
      </c>
    </row>
    <row r="2" spans="1:6" x14ac:dyDescent="0.4">
      <c r="A2" s="71" t="s">
        <v>1</v>
      </c>
      <c r="B2" s="72"/>
      <c r="C2" s="77"/>
      <c r="D2" s="78"/>
      <c r="E2" s="78"/>
      <c r="F2" s="78"/>
    </row>
    <row r="3" spans="1:6" x14ac:dyDescent="0.4">
      <c r="A3" s="71" t="s">
        <v>65</v>
      </c>
      <c r="B3" s="72"/>
      <c r="C3" s="67"/>
      <c r="D3" s="68"/>
      <c r="E3" s="68"/>
      <c r="F3" s="68"/>
    </row>
    <row r="4" spans="1:6" x14ac:dyDescent="0.4">
      <c r="A4" s="71" t="s">
        <v>66</v>
      </c>
      <c r="B4" s="72"/>
      <c r="C4" s="67"/>
      <c r="D4" s="68"/>
      <c r="E4" s="68"/>
      <c r="F4" s="68"/>
    </row>
    <row r="5" spans="1:6" x14ac:dyDescent="0.4">
      <c r="A5" s="71" t="s">
        <v>47</v>
      </c>
      <c r="B5" s="72"/>
      <c r="C5" s="79"/>
      <c r="D5" s="80"/>
      <c r="E5" s="80"/>
      <c r="F5" s="80"/>
    </row>
    <row r="6" spans="1:6" x14ac:dyDescent="0.4">
      <c r="A6" s="76" t="s">
        <v>2</v>
      </c>
      <c r="B6" s="49" t="s">
        <v>3</v>
      </c>
      <c r="C6" s="67"/>
      <c r="D6" s="68"/>
      <c r="E6" s="68"/>
      <c r="F6" s="68"/>
    </row>
    <row r="7" spans="1:6" x14ac:dyDescent="0.4">
      <c r="A7" s="76"/>
      <c r="B7" s="49" t="s">
        <v>55</v>
      </c>
      <c r="C7" s="67"/>
      <c r="D7" s="68"/>
      <c r="E7" s="68"/>
      <c r="F7" s="68"/>
    </row>
    <row r="8" spans="1:6" s="23" customFormat="1" x14ac:dyDescent="0.4">
      <c r="A8" s="71" t="s">
        <v>70</v>
      </c>
      <c r="B8" s="72"/>
      <c r="C8" s="75"/>
      <c r="D8" s="75"/>
      <c r="E8" s="75"/>
      <c r="F8" s="67"/>
    </row>
    <row r="9" spans="1:6" x14ac:dyDescent="0.4">
      <c r="A9" s="71" t="s">
        <v>73</v>
      </c>
      <c r="B9" s="72"/>
      <c r="C9" s="73"/>
      <c r="D9" s="73"/>
      <c r="E9" s="73"/>
      <c r="F9" s="74"/>
    </row>
    <row r="10" spans="1:6" s="66" customFormat="1" x14ac:dyDescent="0.4">
      <c r="A10" s="69" t="s">
        <v>142</v>
      </c>
      <c r="B10" s="69"/>
      <c r="C10" s="70"/>
      <c r="D10" s="70"/>
      <c r="E10" s="70"/>
      <c r="F10" s="70"/>
    </row>
    <row r="11" spans="1:6" x14ac:dyDescent="0.4">
      <c r="A11" t="s">
        <v>143</v>
      </c>
    </row>
  </sheetData>
  <sheetProtection password="E95D" sheet="1" selectLockedCells="1"/>
  <mergeCells count="17">
    <mergeCell ref="A2:B2"/>
    <mergeCell ref="A3:B3"/>
    <mergeCell ref="A4:B4"/>
    <mergeCell ref="A5:B5"/>
    <mergeCell ref="C2:F2"/>
    <mergeCell ref="C3:F3"/>
    <mergeCell ref="C4:F4"/>
    <mergeCell ref="C5:F5"/>
    <mergeCell ref="C6:F6"/>
    <mergeCell ref="A10:B10"/>
    <mergeCell ref="C10:F10"/>
    <mergeCell ref="A9:B9"/>
    <mergeCell ref="C9:F9"/>
    <mergeCell ref="A8:B8"/>
    <mergeCell ref="C8:F8"/>
    <mergeCell ref="A6:A7"/>
    <mergeCell ref="C7:F7"/>
  </mergeCells>
  <phoneticPr fontId="1"/>
  <dataValidations count="4">
    <dataValidation type="list" allowBlank="1" showInputMessage="1" showErrorMessage="1" sqref="C8:F8">
      <formula1>"提出済,未提出"</formula1>
    </dataValidation>
    <dataValidation type="whole" allowBlank="1" showInputMessage="1" showErrorMessage="1" sqref="C9:F9">
      <formula1>0</formula1>
      <formula2>999</formula2>
    </dataValidation>
    <dataValidation type="date" allowBlank="1" showInputMessage="1" showErrorMessage="1" error="yyyy/mm/dd　形式で入力お願いします。" sqref="C2:F2">
      <formula1>36526</formula1>
      <formula2>401769</formula2>
    </dataValidation>
    <dataValidation type="list" allowBlank="1" showInputMessage="1" showErrorMessage="1" sqref="C10:F10">
      <formula1>"　,特定計量器製造事業者,特定計量器修理事業者,輸入事業者"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N30"/>
  <sheetViews>
    <sheetView zoomScaleNormal="100" zoomScaleSheetLayoutView="100" workbookViewId="0">
      <selection activeCell="G2" sqref="G2"/>
    </sheetView>
  </sheetViews>
  <sheetFormatPr defaultColWidth="4.5" defaultRowHeight="28.35" customHeight="1" x14ac:dyDescent="0.4"/>
  <cols>
    <col min="26" max="26" width="4.5" customWidth="1"/>
    <col min="27" max="28" width="14.75" hidden="1" customWidth="1"/>
    <col min="29" max="29" width="4.5" hidden="1" customWidth="1"/>
    <col min="30" max="31" width="14.625" hidden="1" customWidth="1"/>
  </cols>
  <sheetData>
    <row r="1" spans="1:40" ht="28.35" customHeight="1" x14ac:dyDescent="0.4">
      <c r="A1" s="102" t="s">
        <v>72</v>
      </c>
      <c r="B1" s="102"/>
      <c r="C1" s="102"/>
      <c r="D1" s="102"/>
      <c r="E1" s="102"/>
      <c r="F1" s="102"/>
      <c r="G1" s="102"/>
      <c r="H1" s="100" t="s">
        <v>71</v>
      </c>
      <c r="I1" s="100"/>
      <c r="J1" s="100"/>
      <c r="K1" s="100"/>
      <c r="L1" s="100"/>
      <c r="M1" s="100"/>
      <c r="N1" s="100"/>
      <c r="O1" s="101"/>
      <c r="P1" s="93" t="s">
        <v>48</v>
      </c>
      <c r="Q1" s="82"/>
      <c r="R1" s="82"/>
      <c r="S1" s="94"/>
      <c r="T1" s="95"/>
      <c r="U1" s="1"/>
      <c r="V1" s="1"/>
      <c r="W1" s="1"/>
      <c r="X1" s="1"/>
      <c r="Y1" s="1"/>
      <c r="Z1" s="1"/>
      <c r="AA1" s="1" t="e">
        <f>VLOOKUP($S$1,入力フォーム!$AS$19:$AV$21,3,FALSE)</f>
        <v>#N/A</v>
      </c>
      <c r="AB1" s="1" t="e">
        <f>VLOOKUP($S$1,入力フォーム!$AS$19:$AV$21,4,FALSE)</f>
        <v>#N/A</v>
      </c>
      <c r="AC1" s="1"/>
      <c r="AD1" s="1" t="e">
        <f>AA1</f>
        <v>#N/A</v>
      </c>
      <c r="AE1" s="1" t="e">
        <f>AB1</f>
        <v>#N/A</v>
      </c>
      <c r="AF1" s="1"/>
      <c r="AG1" s="1"/>
      <c r="AH1" s="1"/>
      <c r="AI1" s="1"/>
      <c r="AJ1" s="1"/>
      <c r="AK1" s="1"/>
      <c r="AL1" s="1"/>
      <c r="AM1" s="1"/>
      <c r="AN1" s="1"/>
    </row>
    <row r="2" spans="1:40" ht="28.35" customHeight="1" x14ac:dyDescent="0.4">
      <c r="A2" s="90" t="s">
        <v>4</v>
      </c>
      <c r="B2" s="91"/>
      <c r="C2" s="92"/>
      <c r="D2" s="91"/>
      <c r="E2" s="91"/>
      <c r="F2" s="9" t="s">
        <v>5</v>
      </c>
      <c r="G2" s="19">
        <v>1</v>
      </c>
      <c r="H2" s="9" t="s">
        <v>6</v>
      </c>
      <c r="I2" s="10">
        <f>MAX(G2,識別表2!G2,識別表3!G2,識別表4!G2,識別表5!G2)</f>
        <v>1</v>
      </c>
      <c r="J2" s="93" t="s">
        <v>7</v>
      </c>
      <c r="K2" s="82"/>
      <c r="L2" s="103"/>
      <c r="M2" s="103"/>
      <c r="N2" s="103"/>
      <c r="O2" s="104"/>
      <c r="P2" s="81" t="s">
        <v>8</v>
      </c>
      <c r="Q2" s="82"/>
      <c r="R2" s="88"/>
      <c r="S2" s="88"/>
      <c r="T2" s="89"/>
      <c r="U2" s="1"/>
      <c r="V2" s="1"/>
      <c r="W2" s="1"/>
      <c r="X2" s="1"/>
      <c r="Y2" s="1"/>
      <c r="Z2" s="1"/>
      <c r="AA2" s="1"/>
      <c r="AB2" s="1"/>
      <c r="AC2" s="1"/>
      <c r="AD2" s="1"/>
      <c r="AE2" s="1"/>
      <c r="AF2" s="1"/>
      <c r="AG2" s="1"/>
      <c r="AH2" s="1"/>
      <c r="AI2" s="1"/>
      <c r="AJ2" s="1"/>
      <c r="AK2" s="1"/>
      <c r="AL2" s="1"/>
      <c r="AM2" s="1"/>
      <c r="AN2" s="1"/>
    </row>
    <row r="3" spans="1:40" ht="28.35" customHeight="1" x14ac:dyDescent="0.4">
      <c r="A3" s="90" t="s">
        <v>0</v>
      </c>
      <c r="B3" s="91"/>
      <c r="C3" s="92"/>
      <c r="D3" s="98" t="str">
        <f>申請者情報!$C$3&amp;"　"&amp;申請者情報!$C$4&amp;IF(申請者情報!C10="特定計量器製造事業者","　(製造)",IF(申請者情報!C10="特定計量器修理事業者","　(修理)",IF(申請者情報!C10="輸入事業者","　(輸入)","")))</f>
        <v>　</v>
      </c>
      <c r="E3" s="98"/>
      <c r="F3" s="98"/>
      <c r="G3" s="98"/>
      <c r="H3" s="98"/>
      <c r="I3" s="98"/>
      <c r="J3" s="98"/>
      <c r="K3" s="98"/>
      <c r="L3" s="98"/>
      <c r="M3" s="98"/>
      <c r="N3" s="98"/>
      <c r="O3" s="99"/>
      <c r="P3" s="81" t="s">
        <v>10</v>
      </c>
      <c r="Q3" s="82"/>
      <c r="R3" s="96"/>
      <c r="S3" s="96"/>
      <c r="T3" s="97"/>
      <c r="U3" s="1"/>
      <c r="V3" s="1"/>
      <c r="W3" s="1"/>
      <c r="X3" s="1"/>
      <c r="Y3" s="1"/>
    </row>
    <row r="4" spans="1:40" s="46" customFormat="1" ht="28.35" customHeight="1" x14ac:dyDescent="0.4">
      <c r="A4" s="119" t="s">
        <v>133</v>
      </c>
      <c r="B4" s="120"/>
      <c r="C4" s="121"/>
      <c r="D4" s="122" t="s">
        <v>134</v>
      </c>
      <c r="E4" s="123"/>
      <c r="F4" s="123"/>
      <c r="G4" s="124"/>
      <c r="H4" s="124"/>
      <c r="I4" s="125"/>
      <c r="J4" s="85" t="s">
        <v>139</v>
      </c>
      <c r="K4" s="86"/>
      <c r="L4" s="126"/>
      <c r="M4" s="126"/>
      <c r="N4" s="126"/>
      <c r="O4" s="127"/>
      <c r="P4" s="85" t="s">
        <v>135</v>
      </c>
      <c r="Q4" s="86"/>
      <c r="R4" s="124" t="s">
        <v>136</v>
      </c>
      <c r="S4" s="124"/>
      <c r="T4" s="125"/>
    </row>
    <row r="5" spans="1:40" ht="28.35" customHeight="1" x14ac:dyDescent="0.4">
      <c r="A5" s="87" t="s">
        <v>9</v>
      </c>
      <c r="B5" s="87"/>
      <c r="C5" s="81"/>
      <c r="D5" s="129"/>
      <c r="E5" s="130"/>
      <c r="F5" s="130"/>
      <c r="G5" s="130"/>
      <c r="H5" s="130"/>
      <c r="I5" s="130"/>
      <c r="J5" s="81" t="s">
        <v>11</v>
      </c>
      <c r="K5" s="82"/>
      <c r="L5" s="126"/>
      <c r="M5" s="126"/>
      <c r="N5" s="126"/>
      <c r="O5" s="127"/>
      <c r="P5" s="81" t="s">
        <v>12</v>
      </c>
      <c r="Q5" s="82"/>
      <c r="R5" s="83"/>
      <c r="S5" s="83"/>
      <c r="T5" s="84"/>
      <c r="U5" s="46"/>
      <c r="V5" s="46"/>
      <c r="W5" s="46"/>
      <c r="X5" s="46"/>
      <c r="Y5" s="46"/>
    </row>
    <row r="6" spans="1:40" s="46" customFormat="1" ht="28.35" customHeight="1" x14ac:dyDescent="0.4">
      <c r="A6" s="109" t="s">
        <v>130</v>
      </c>
      <c r="B6" s="109"/>
      <c r="C6" s="110"/>
      <c r="D6" s="111" t="s">
        <v>131</v>
      </c>
      <c r="E6" s="112"/>
      <c r="F6" s="113"/>
      <c r="G6" s="114"/>
      <c r="H6" s="114"/>
      <c r="I6" s="114"/>
      <c r="J6" s="114"/>
      <c r="K6" s="114"/>
      <c r="L6" s="114"/>
      <c r="M6" s="114"/>
      <c r="N6" s="114"/>
      <c r="O6" s="114"/>
      <c r="P6" s="114"/>
      <c r="Q6" s="114"/>
      <c r="R6" s="114"/>
      <c r="S6" s="114"/>
      <c r="T6" s="115"/>
      <c r="U6"/>
      <c r="V6"/>
      <c r="W6"/>
      <c r="X6"/>
      <c r="Y6"/>
    </row>
    <row r="7" spans="1:40" s="46" customFormat="1" ht="28.35" customHeight="1" x14ac:dyDescent="0.4">
      <c r="A7" s="109"/>
      <c r="B7" s="109"/>
      <c r="C7" s="110"/>
      <c r="D7" s="116" t="s">
        <v>132</v>
      </c>
      <c r="E7" s="112"/>
      <c r="F7" s="113"/>
      <c r="G7" s="117"/>
      <c r="H7" s="117"/>
      <c r="I7" s="117"/>
      <c r="J7" s="117"/>
      <c r="K7" s="117"/>
      <c r="L7" s="117"/>
      <c r="M7" s="117"/>
      <c r="N7" s="117"/>
      <c r="O7" s="117"/>
      <c r="P7" s="117"/>
      <c r="Q7" s="117"/>
      <c r="R7" s="117"/>
      <c r="S7" s="117"/>
      <c r="T7" s="118"/>
    </row>
    <row r="8" spans="1:40" ht="18.75" x14ac:dyDescent="0.4">
      <c r="A8" s="61" t="s">
        <v>13</v>
      </c>
      <c r="B8" s="72" t="s">
        <v>14</v>
      </c>
      <c r="C8" s="72"/>
      <c r="D8" s="72"/>
      <c r="E8" s="62" t="s">
        <v>17</v>
      </c>
      <c r="F8" s="72" t="s">
        <v>141</v>
      </c>
      <c r="G8" s="72"/>
      <c r="H8" s="62" t="s">
        <v>137</v>
      </c>
      <c r="I8" s="62" t="s">
        <v>18</v>
      </c>
      <c r="J8" s="63" t="s">
        <v>16</v>
      </c>
      <c r="K8" s="61" t="s">
        <v>13</v>
      </c>
      <c r="L8" s="72" t="s">
        <v>14</v>
      </c>
      <c r="M8" s="72"/>
      <c r="N8" s="72"/>
      <c r="O8" s="62" t="s">
        <v>17</v>
      </c>
      <c r="P8" s="72" t="s">
        <v>141</v>
      </c>
      <c r="Q8" s="72"/>
      <c r="R8" s="62" t="s">
        <v>137</v>
      </c>
      <c r="S8" s="62" t="s">
        <v>18</v>
      </c>
      <c r="T8" s="63" t="s">
        <v>16</v>
      </c>
    </row>
    <row r="9" spans="1:40" ht="28.35" customHeight="1" x14ac:dyDescent="0.4">
      <c r="A9" s="49">
        <v>1</v>
      </c>
      <c r="B9" s="128"/>
      <c r="C9" s="128"/>
      <c r="D9" s="50"/>
      <c r="E9" s="51"/>
      <c r="F9" s="131"/>
      <c r="G9" s="131"/>
      <c r="H9" s="52"/>
      <c r="I9" s="53" t="s">
        <v>138</v>
      </c>
      <c r="J9" s="54"/>
      <c r="K9" s="49">
        <v>16</v>
      </c>
      <c r="L9" s="128"/>
      <c r="M9" s="128"/>
      <c r="N9" s="50"/>
      <c r="O9" s="51"/>
      <c r="P9" s="131"/>
      <c r="Q9" s="131"/>
      <c r="R9" s="52"/>
      <c r="S9" s="53" t="s">
        <v>138</v>
      </c>
      <c r="T9" s="54"/>
      <c r="AA9" t="e">
        <f t="shared" ref="AA9:AA23" si="0">B9*AB9</f>
        <v>#N/A</v>
      </c>
      <c r="AB9" t="e">
        <f>VLOOKUP(D9,入力フォーム!$AZ$19:$BA$21,2,FALSE)</f>
        <v>#N/A</v>
      </c>
      <c r="AD9" s="21" t="e">
        <f>L9*AE9</f>
        <v>#N/A</v>
      </c>
      <c r="AE9" s="21" t="e">
        <f>VLOOKUP(N9,入力フォーム!$AZ$19:$BA$21,2,FALSE)</f>
        <v>#N/A</v>
      </c>
    </row>
    <row r="10" spans="1:40" ht="28.35" customHeight="1" x14ac:dyDescent="0.4">
      <c r="A10" s="49">
        <v>2</v>
      </c>
      <c r="B10" s="128"/>
      <c r="C10" s="128"/>
      <c r="D10" s="50"/>
      <c r="E10" s="51"/>
      <c r="F10" s="131"/>
      <c r="G10" s="131"/>
      <c r="H10" s="52"/>
      <c r="I10" s="53" t="s">
        <v>138</v>
      </c>
      <c r="J10" s="54"/>
      <c r="K10" s="49">
        <v>17</v>
      </c>
      <c r="L10" s="128"/>
      <c r="M10" s="128"/>
      <c r="N10" s="50"/>
      <c r="O10" s="51"/>
      <c r="P10" s="131"/>
      <c r="Q10" s="131"/>
      <c r="R10" s="52"/>
      <c r="S10" s="53" t="s">
        <v>138</v>
      </c>
      <c r="T10" s="54"/>
      <c r="AA10" s="21" t="e">
        <f t="shared" si="0"/>
        <v>#N/A</v>
      </c>
      <c r="AB10" s="21" t="e">
        <f>VLOOKUP(D10,入力フォーム!$AZ$19:$BA$21,2,FALSE)</f>
        <v>#N/A</v>
      </c>
      <c r="AD10" s="21" t="e">
        <f t="shared" ref="AD10:AD23" si="1">L10*AE10</f>
        <v>#N/A</v>
      </c>
      <c r="AE10" s="21" t="e">
        <f>VLOOKUP(N10,入力フォーム!$AZ$19:$BA$21,2,FALSE)</f>
        <v>#N/A</v>
      </c>
    </row>
    <row r="11" spans="1:40" ht="28.35" customHeight="1" x14ac:dyDescent="0.4">
      <c r="A11" s="49">
        <v>3</v>
      </c>
      <c r="B11" s="128"/>
      <c r="C11" s="128"/>
      <c r="D11" s="50"/>
      <c r="E11" s="51"/>
      <c r="F11" s="131"/>
      <c r="G11" s="131"/>
      <c r="H11" s="52"/>
      <c r="I11" s="53" t="s">
        <v>138</v>
      </c>
      <c r="J11" s="54"/>
      <c r="K11" s="49">
        <v>18</v>
      </c>
      <c r="L11" s="128"/>
      <c r="M11" s="128"/>
      <c r="N11" s="50"/>
      <c r="O11" s="51"/>
      <c r="P11" s="131"/>
      <c r="Q11" s="131"/>
      <c r="R11" s="52"/>
      <c r="S11" s="53" t="s">
        <v>138</v>
      </c>
      <c r="T11" s="54"/>
      <c r="AA11" s="21" t="e">
        <f t="shared" si="0"/>
        <v>#N/A</v>
      </c>
      <c r="AB11" s="21" t="e">
        <f>VLOOKUP(D11,入力フォーム!$AZ$19:$BA$21,2,FALSE)</f>
        <v>#N/A</v>
      </c>
      <c r="AD11" s="21" t="e">
        <f t="shared" si="1"/>
        <v>#N/A</v>
      </c>
      <c r="AE11" s="21" t="e">
        <f>VLOOKUP(N11,入力フォーム!$AZ$19:$BA$21,2,FALSE)</f>
        <v>#N/A</v>
      </c>
    </row>
    <row r="12" spans="1:40" ht="28.35" customHeight="1" x14ac:dyDescent="0.4">
      <c r="A12" s="49">
        <v>4</v>
      </c>
      <c r="B12" s="128"/>
      <c r="C12" s="128"/>
      <c r="D12" s="50"/>
      <c r="E12" s="51"/>
      <c r="F12" s="131"/>
      <c r="G12" s="131"/>
      <c r="H12" s="52"/>
      <c r="I12" s="53" t="s">
        <v>138</v>
      </c>
      <c r="J12" s="54"/>
      <c r="K12" s="49">
        <v>19</v>
      </c>
      <c r="L12" s="128"/>
      <c r="M12" s="128"/>
      <c r="N12" s="50"/>
      <c r="O12" s="51"/>
      <c r="P12" s="131"/>
      <c r="Q12" s="131"/>
      <c r="R12" s="52"/>
      <c r="S12" s="53" t="s">
        <v>138</v>
      </c>
      <c r="T12" s="54"/>
      <c r="AA12" s="21" t="e">
        <f t="shared" si="0"/>
        <v>#N/A</v>
      </c>
      <c r="AB12" s="21" t="e">
        <f>VLOOKUP(D12,入力フォーム!$AZ$19:$BA$21,2,FALSE)</f>
        <v>#N/A</v>
      </c>
      <c r="AD12" s="21" t="e">
        <f t="shared" si="1"/>
        <v>#N/A</v>
      </c>
      <c r="AE12" s="21" t="e">
        <f>VLOOKUP(N12,入力フォーム!$AZ$19:$BA$21,2,FALSE)</f>
        <v>#N/A</v>
      </c>
    </row>
    <row r="13" spans="1:40" ht="28.35" customHeight="1" x14ac:dyDescent="0.4">
      <c r="A13" s="49">
        <v>5</v>
      </c>
      <c r="B13" s="128"/>
      <c r="C13" s="128"/>
      <c r="D13" s="50"/>
      <c r="E13" s="51"/>
      <c r="F13" s="131"/>
      <c r="G13" s="131"/>
      <c r="H13" s="52"/>
      <c r="I13" s="53" t="s">
        <v>138</v>
      </c>
      <c r="J13" s="54"/>
      <c r="K13" s="49">
        <v>20</v>
      </c>
      <c r="L13" s="128"/>
      <c r="M13" s="128"/>
      <c r="N13" s="50"/>
      <c r="O13" s="51"/>
      <c r="P13" s="131"/>
      <c r="Q13" s="131"/>
      <c r="R13" s="52"/>
      <c r="S13" s="53" t="s">
        <v>138</v>
      </c>
      <c r="T13" s="54"/>
      <c r="AA13" s="21" t="e">
        <f t="shared" si="0"/>
        <v>#N/A</v>
      </c>
      <c r="AB13" s="21" t="e">
        <f>VLOOKUP(D13,入力フォーム!$AZ$19:$BA$21,2,FALSE)</f>
        <v>#N/A</v>
      </c>
      <c r="AD13" s="21" t="e">
        <f t="shared" si="1"/>
        <v>#N/A</v>
      </c>
      <c r="AE13" s="21" t="e">
        <f>VLOOKUP(N13,入力フォーム!$AZ$19:$BA$21,2,FALSE)</f>
        <v>#N/A</v>
      </c>
    </row>
    <row r="14" spans="1:40" ht="28.35" customHeight="1" x14ac:dyDescent="0.4">
      <c r="A14" s="49">
        <v>6</v>
      </c>
      <c r="B14" s="128"/>
      <c r="C14" s="128"/>
      <c r="D14" s="50"/>
      <c r="E14" s="51"/>
      <c r="F14" s="131"/>
      <c r="G14" s="131"/>
      <c r="H14" s="52"/>
      <c r="I14" s="53" t="s">
        <v>138</v>
      </c>
      <c r="J14" s="54"/>
      <c r="K14" s="49">
        <v>21</v>
      </c>
      <c r="L14" s="128"/>
      <c r="M14" s="128"/>
      <c r="N14" s="50"/>
      <c r="O14" s="51"/>
      <c r="P14" s="131"/>
      <c r="Q14" s="131"/>
      <c r="R14" s="52"/>
      <c r="S14" s="53" t="s">
        <v>138</v>
      </c>
      <c r="T14" s="54"/>
      <c r="AA14" s="21" t="e">
        <f t="shared" si="0"/>
        <v>#N/A</v>
      </c>
      <c r="AB14" s="21" t="e">
        <f>VLOOKUP(D14,入力フォーム!$AZ$19:$BA$21,2,FALSE)</f>
        <v>#N/A</v>
      </c>
      <c r="AD14" s="21" t="e">
        <f t="shared" si="1"/>
        <v>#N/A</v>
      </c>
      <c r="AE14" s="21" t="e">
        <f>VLOOKUP(N14,入力フォーム!$AZ$19:$BA$21,2,FALSE)</f>
        <v>#N/A</v>
      </c>
    </row>
    <row r="15" spans="1:40" ht="28.35" customHeight="1" x14ac:dyDescent="0.4">
      <c r="A15" s="49">
        <v>7</v>
      </c>
      <c r="B15" s="128"/>
      <c r="C15" s="128"/>
      <c r="D15" s="50"/>
      <c r="E15" s="51"/>
      <c r="F15" s="131"/>
      <c r="G15" s="131"/>
      <c r="H15" s="52"/>
      <c r="I15" s="53" t="s">
        <v>138</v>
      </c>
      <c r="J15" s="54"/>
      <c r="K15" s="49">
        <v>22</v>
      </c>
      <c r="L15" s="128"/>
      <c r="M15" s="128"/>
      <c r="N15" s="50"/>
      <c r="O15" s="51"/>
      <c r="P15" s="131"/>
      <c r="Q15" s="131"/>
      <c r="R15" s="52"/>
      <c r="S15" s="53" t="s">
        <v>138</v>
      </c>
      <c r="T15" s="54"/>
      <c r="AA15" s="21" t="e">
        <f t="shared" si="0"/>
        <v>#N/A</v>
      </c>
      <c r="AB15" s="21" t="e">
        <f>VLOOKUP(D15,入力フォーム!$AZ$19:$BA$21,2,FALSE)</f>
        <v>#N/A</v>
      </c>
      <c r="AD15" s="21" t="e">
        <f t="shared" si="1"/>
        <v>#N/A</v>
      </c>
      <c r="AE15" s="21" t="e">
        <f>VLOOKUP(N15,入力フォーム!$AZ$19:$BA$21,2,FALSE)</f>
        <v>#N/A</v>
      </c>
    </row>
    <row r="16" spans="1:40" ht="28.35" customHeight="1" x14ac:dyDescent="0.4">
      <c r="A16" s="49">
        <v>8</v>
      </c>
      <c r="B16" s="128"/>
      <c r="C16" s="128"/>
      <c r="D16" s="50"/>
      <c r="E16" s="51"/>
      <c r="F16" s="131"/>
      <c r="G16" s="131"/>
      <c r="H16" s="52"/>
      <c r="I16" s="53" t="s">
        <v>138</v>
      </c>
      <c r="J16" s="54"/>
      <c r="K16" s="49">
        <v>23</v>
      </c>
      <c r="L16" s="128"/>
      <c r="M16" s="128"/>
      <c r="N16" s="50"/>
      <c r="O16" s="51"/>
      <c r="P16" s="131"/>
      <c r="Q16" s="131"/>
      <c r="R16" s="52"/>
      <c r="S16" s="53" t="s">
        <v>138</v>
      </c>
      <c r="T16" s="54"/>
      <c r="AA16" s="21" t="e">
        <f t="shared" si="0"/>
        <v>#N/A</v>
      </c>
      <c r="AB16" s="21" t="e">
        <f>VLOOKUP(D16,入力フォーム!$AZ$19:$BA$21,2,FALSE)</f>
        <v>#N/A</v>
      </c>
      <c r="AD16" s="21" t="e">
        <f t="shared" si="1"/>
        <v>#N/A</v>
      </c>
      <c r="AE16" s="21" t="e">
        <f>VLOOKUP(N16,入力フォーム!$AZ$19:$BA$21,2,FALSE)</f>
        <v>#N/A</v>
      </c>
    </row>
    <row r="17" spans="1:31" ht="28.35" customHeight="1" x14ac:dyDescent="0.4">
      <c r="A17" s="49">
        <v>9</v>
      </c>
      <c r="B17" s="128"/>
      <c r="C17" s="128"/>
      <c r="D17" s="50"/>
      <c r="E17" s="51"/>
      <c r="F17" s="131"/>
      <c r="G17" s="131"/>
      <c r="H17" s="52"/>
      <c r="I17" s="53" t="s">
        <v>138</v>
      </c>
      <c r="J17" s="54"/>
      <c r="K17" s="49">
        <v>24</v>
      </c>
      <c r="L17" s="128"/>
      <c r="M17" s="128"/>
      <c r="N17" s="50"/>
      <c r="O17" s="51"/>
      <c r="P17" s="131"/>
      <c r="Q17" s="131"/>
      <c r="R17" s="52"/>
      <c r="S17" s="53" t="s">
        <v>138</v>
      </c>
      <c r="T17" s="54"/>
      <c r="AA17" s="21" t="e">
        <f t="shared" si="0"/>
        <v>#N/A</v>
      </c>
      <c r="AB17" s="21" t="e">
        <f>VLOOKUP(D17,入力フォーム!$AZ$19:$BA$21,2,FALSE)</f>
        <v>#N/A</v>
      </c>
      <c r="AD17" s="21" t="e">
        <f t="shared" si="1"/>
        <v>#N/A</v>
      </c>
      <c r="AE17" s="21" t="e">
        <f>VLOOKUP(N17,入力フォーム!$AZ$19:$BA$21,2,FALSE)</f>
        <v>#N/A</v>
      </c>
    </row>
    <row r="18" spans="1:31" ht="28.35" customHeight="1" x14ac:dyDescent="0.4">
      <c r="A18" s="49">
        <v>10</v>
      </c>
      <c r="B18" s="128"/>
      <c r="C18" s="128"/>
      <c r="D18" s="50"/>
      <c r="E18" s="51"/>
      <c r="F18" s="131"/>
      <c r="G18" s="131"/>
      <c r="H18" s="52"/>
      <c r="I18" s="53" t="s">
        <v>138</v>
      </c>
      <c r="J18" s="54"/>
      <c r="K18" s="49">
        <v>25</v>
      </c>
      <c r="L18" s="128"/>
      <c r="M18" s="128"/>
      <c r="N18" s="50"/>
      <c r="O18" s="51"/>
      <c r="P18" s="131"/>
      <c r="Q18" s="131"/>
      <c r="R18" s="52"/>
      <c r="S18" s="53" t="s">
        <v>138</v>
      </c>
      <c r="T18" s="54"/>
      <c r="AA18" s="21" t="e">
        <f t="shared" si="0"/>
        <v>#N/A</v>
      </c>
      <c r="AB18" s="21" t="e">
        <f>VLOOKUP(D18,入力フォーム!$AZ$19:$BA$21,2,FALSE)</f>
        <v>#N/A</v>
      </c>
      <c r="AD18" s="21" t="e">
        <f t="shared" si="1"/>
        <v>#N/A</v>
      </c>
      <c r="AE18" s="21" t="e">
        <f>VLOOKUP(N18,入力フォーム!$AZ$19:$BA$21,2,FALSE)</f>
        <v>#N/A</v>
      </c>
    </row>
    <row r="19" spans="1:31" ht="28.35" customHeight="1" x14ac:dyDescent="0.4">
      <c r="A19" s="49">
        <v>11</v>
      </c>
      <c r="B19" s="128"/>
      <c r="C19" s="128"/>
      <c r="D19" s="50"/>
      <c r="E19" s="51"/>
      <c r="F19" s="131"/>
      <c r="G19" s="131"/>
      <c r="H19" s="52"/>
      <c r="I19" s="53" t="s">
        <v>138</v>
      </c>
      <c r="J19" s="54"/>
      <c r="K19" s="49">
        <v>26</v>
      </c>
      <c r="L19" s="128"/>
      <c r="M19" s="128"/>
      <c r="N19" s="50"/>
      <c r="O19" s="51"/>
      <c r="P19" s="131"/>
      <c r="Q19" s="131"/>
      <c r="R19" s="52"/>
      <c r="S19" s="53" t="s">
        <v>138</v>
      </c>
      <c r="T19" s="54"/>
      <c r="AA19" s="21" t="e">
        <f t="shared" si="0"/>
        <v>#N/A</v>
      </c>
      <c r="AB19" s="21" t="e">
        <f>VLOOKUP(D19,入力フォーム!$AZ$19:$BA$21,2,FALSE)</f>
        <v>#N/A</v>
      </c>
      <c r="AD19" s="21" t="e">
        <f t="shared" si="1"/>
        <v>#N/A</v>
      </c>
      <c r="AE19" s="21" t="e">
        <f>VLOOKUP(N19,入力フォーム!$AZ$19:$BA$21,2,FALSE)</f>
        <v>#N/A</v>
      </c>
    </row>
    <row r="20" spans="1:31" ht="28.35" customHeight="1" x14ac:dyDescent="0.4">
      <c r="A20" s="49">
        <v>12</v>
      </c>
      <c r="B20" s="128"/>
      <c r="C20" s="128"/>
      <c r="D20" s="50"/>
      <c r="E20" s="51"/>
      <c r="F20" s="131"/>
      <c r="G20" s="131"/>
      <c r="H20" s="52"/>
      <c r="I20" s="53" t="s">
        <v>138</v>
      </c>
      <c r="J20" s="54"/>
      <c r="K20" s="49">
        <v>27</v>
      </c>
      <c r="L20" s="128"/>
      <c r="M20" s="128"/>
      <c r="N20" s="50"/>
      <c r="O20" s="51"/>
      <c r="P20" s="131"/>
      <c r="Q20" s="131"/>
      <c r="R20" s="52"/>
      <c r="S20" s="53" t="s">
        <v>138</v>
      </c>
      <c r="T20" s="54"/>
      <c r="AA20" s="21" t="e">
        <f t="shared" si="0"/>
        <v>#N/A</v>
      </c>
      <c r="AB20" s="21" t="e">
        <f>VLOOKUP(D20,入力フォーム!$AZ$19:$BA$21,2,FALSE)</f>
        <v>#N/A</v>
      </c>
      <c r="AD20" s="21" t="e">
        <f t="shared" si="1"/>
        <v>#N/A</v>
      </c>
      <c r="AE20" s="21" t="e">
        <f>VLOOKUP(N20,入力フォーム!$AZ$19:$BA$21,2,FALSE)</f>
        <v>#N/A</v>
      </c>
    </row>
    <row r="21" spans="1:31" ht="28.35" customHeight="1" x14ac:dyDescent="0.4">
      <c r="A21" s="49">
        <v>13</v>
      </c>
      <c r="B21" s="128"/>
      <c r="C21" s="128"/>
      <c r="D21" s="50"/>
      <c r="E21" s="51"/>
      <c r="F21" s="131"/>
      <c r="G21" s="131"/>
      <c r="H21" s="52"/>
      <c r="I21" s="53" t="s">
        <v>138</v>
      </c>
      <c r="J21" s="54"/>
      <c r="K21" s="49">
        <v>28</v>
      </c>
      <c r="L21" s="128"/>
      <c r="M21" s="128"/>
      <c r="N21" s="50"/>
      <c r="O21" s="51"/>
      <c r="P21" s="131"/>
      <c r="Q21" s="131"/>
      <c r="R21" s="52"/>
      <c r="S21" s="53" t="s">
        <v>138</v>
      </c>
      <c r="T21" s="54"/>
      <c r="AA21" s="21" t="e">
        <f t="shared" si="0"/>
        <v>#N/A</v>
      </c>
      <c r="AB21" s="21" t="e">
        <f>VLOOKUP(D21,入力フォーム!$AZ$19:$BA$21,2,FALSE)</f>
        <v>#N/A</v>
      </c>
      <c r="AD21" s="21" t="e">
        <f t="shared" si="1"/>
        <v>#N/A</v>
      </c>
      <c r="AE21" s="21" t="e">
        <f>VLOOKUP(N21,入力フォーム!$AZ$19:$BA$21,2,FALSE)</f>
        <v>#N/A</v>
      </c>
    </row>
    <row r="22" spans="1:31" ht="28.35" customHeight="1" x14ac:dyDescent="0.4">
      <c r="A22" s="49">
        <v>14</v>
      </c>
      <c r="B22" s="128"/>
      <c r="C22" s="128"/>
      <c r="D22" s="50"/>
      <c r="E22" s="51"/>
      <c r="F22" s="131"/>
      <c r="G22" s="131"/>
      <c r="H22" s="52"/>
      <c r="I22" s="53" t="s">
        <v>138</v>
      </c>
      <c r="J22" s="54"/>
      <c r="K22" s="49">
        <v>29</v>
      </c>
      <c r="L22" s="128"/>
      <c r="M22" s="128"/>
      <c r="N22" s="50"/>
      <c r="O22" s="51"/>
      <c r="P22" s="131"/>
      <c r="Q22" s="131"/>
      <c r="R22" s="52"/>
      <c r="S22" s="53" t="s">
        <v>138</v>
      </c>
      <c r="T22" s="54"/>
      <c r="AA22" s="21" t="e">
        <f t="shared" si="0"/>
        <v>#N/A</v>
      </c>
      <c r="AB22" s="21" t="e">
        <f>VLOOKUP(D22,入力フォーム!$AZ$19:$BA$21,2,FALSE)</f>
        <v>#N/A</v>
      </c>
      <c r="AD22" s="21" t="e">
        <f t="shared" si="1"/>
        <v>#N/A</v>
      </c>
      <c r="AE22" s="21" t="e">
        <f>VLOOKUP(N22,入力フォーム!$AZ$19:$BA$21,2,FALSE)</f>
        <v>#N/A</v>
      </c>
    </row>
    <row r="23" spans="1:31" ht="28.35" customHeight="1" thickBot="1" x14ac:dyDescent="0.45">
      <c r="A23" s="55">
        <v>15</v>
      </c>
      <c r="B23" s="133"/>
      <c r="C23" s="133"/>
      <c r="D23" s="56"/>
      <c r="E23" s="57"/>
      <c r="F23" s="132"/>
      <c r="G23" s="132"/>
      <c r="H23" s="58"/>
      <c r="I23" s="59" t="s">
        <v>138</v>
      </c>
      <c r="J23" s="60"/>
      <c r="K23" s="55">
        <v>30</v>
      </c>
      <c r="L23" s="133"/>
      <c r="M23" s="133"/>
      <c r="N23" s="56"/>
      <c r="O23" s="57"/>
      <c r="P23" s="132"/>
      <c r="Q23" s="132"/>
      <c r="R23" s="58"/>
      <c r="S23" s="59" t="s">
        <v>138</v>
      </c>
      <c r="T23" s="60"/>
      <c r="AA23" s="21" t="e">
        <f t="shared" si="0"/>
        <v>#N/A</v>
      </c>
      <c r="AB23" s="21" t="e">
        <f>VLOOKUP(D23,入力フォーム!$AZ$19:$BA$21,2,FALSE)</f>
        <v>#N/A</v>
      </c>
      <c r="AD23" s="21" t="e">
        <f t="shared" si="1"/>
        <v>#N/A</v>
      </c>
      <c r="AE23" s="21" t="e">
        <f>VLOOKUP(N23,入力フォーム!$AZ$19:$BA$21,2,FALSE)</f>
        <v>#N/A</v>
      </c>
    </row>
    <row r="24" spans="1:31" s="46" customFormat="1" ht="28.35" customHeight="1" x14ac:dyDescent="0.4">
      <c r="A24" s="105" t="s">
        <v>140</v>
      </c>
      <c r="B24" s="106"/>
      <c r="C24" s="107"/>
      <c r="D24" s="107"/>
      <c r="E24" s="107"/>
      <c r="F24" s="107"/>
      <c r="G24" s="107"/>
      <c r="H24" s="107"/>
      <c r="I24" s="107"/>
      <c r="J24" s="107"/>
      <c r="K24" s="107"/>
      <c r="L24" s="107"/>
      <c r="M24" s="107"/>
      <c r="N24" s="107"/>
      <c r="O24" s="107"/>
      <c r="P24" s="107"/>
      <c r="Q24" s="107"/>
      <c r="R24" s="107"/>
      <c r="S24" s="107"/>
      <c r="T24" s="108"/>
    </row>
    <row r="25" spans="1:31" ht="28.35" customHeight="1" x14ac:dyDescent="0.4">
      <c r="A25" s="71" t="s">
        <v>25</v>
      </c>
      <c r="B25" s="72"/>
      <c r="C25" s="72"/>
      <c r="D25" s="72"/>
      <c r="E25" s="136"/>
      <c r="F25" s="136"/>
      <c r="G25" s="136"/>
      <c r="H25" s="136"/>
      <c r="I25" s="136"/>
      <c r="J25" s="137"/>
      <c r="K25" s="71" t="s">
        <v>26</v>
      </c>
      <c r="L25" s="72"/>
      <c r="M25" s="72"/>
      <c r="N25" s="138"/>
      <c r="O25" s="138"/>
      <c r="P25" s="138"/>
      <c r="Q25" s="138"/>
      <c r="R25" s="138"/>
      <c r="S25" s="138"/>
      <c r="T25" s="139"/>
    </row>
    <row r="26" spans="1:31" ht="28.35" customHeight="1" x14ac:dyDescent="0.4">
      <c r="A26" s="76" t="s">
        <v>19</v>
      </c>
      <c r="B26" s="134"/>
      <c r="C26" s="134"/>
      <c r="D26" s="134">
        <f>K26+Q26*2</f>
        <v>0</v>
      </c>
      <c r="E26" s="134"/>
      <c r="F26" s="135"/>
      <c r="G26" s="76" t="s">
        <v>20</v>
      </c>
      <c r="H26" s="135"/>
      <c r="I26" s="76" t="s">
        <v>21</v>
      </c>
      <c r="J26" s="134"/>
      <c r="K26" s="134">
        <f>COUNTIF(E9:E23,"単")+COUNTIF(O9:O23,"単")</f>
        <v>0</v>
      </c>
      <c r="L26" s="134"/>
      <c r="M26" s="134"/>
      <c r="N26" s="135"/>
      <c r="O26" s="76" t="s">
        <v>22</v>
      </c>
      <c r="P26" s="134"/>
      <c r="Q26" s="134">
        <f>COUNTIF(E9:E23,"双")+COUNTIF(O9:O23,"双")</f>
        <v>0</v>
      </c>
      <c r="R26" s="134"/>
      <c r="S26" s="134"/>
      <c r="T26" s="135"/>
    </row>
    <row r="27" spans="1:31" ht="18.75" x14ac:dyDescent="0.4">
      <c r="A27" s="71" t="s">
        <v>24</v>
      </c>
      <c r="B27" s="72"/>
      <c r="C27" s="154" t="str">
        <f>IF(E25="","",IF(H27="",D26,D26-H27))</f>
        <v/>
      </c>
      <c r="D27" s="154"/>
      <c r="E27" s="155"/>
      <c r="F27" s="71" t="s">
        <v>23</v>
      </c>
      <c r="G27" s="72"/>
      <c r="H27" s="154" t="str">
        <f>IF(SUM(N27:O29,S27:T29)=0,"",SUM(N27:O29,S27:T29))</f>
        <v/>
      </c>
      <c r="I27" s="154"/>
      <c r="J27" s="155"/>
      <c r="K27" s="146" t="s">
        <v>79</v>
      </c>
      <c r="L27" s="147"/>
      <c r="M27" s="147"/>
      <c r="N27" s="138"/>
      <c r="O27" s="139"/>
      <c r="P27" s="146" t="s">
        <v>125</v>
      </c>
      <c r="Q27" s="147"/>
      <c r="R27" s="147"/>
      <c r="S27" s="138"/>
      <c r="T27" s="139"/>
    </row>
    <row r="28" spans="1:31" ht="18.75" x14ac:dyDescent="0.4">
      <c r="A28" s="71"/>
      <c r="B28" s="72"/>
      <c r="C28" s="154"/>
      <c r="D28" s="154"/>
      <c r="E28" s="155"/>
      <c r="F28" s="71"/>
      <c r="G28" s="72"/>
      <c r="H28" s="154"/>
      <c r="I28" s="154"/>
      <c r="J28" s="155"/>
      <c r="K28" s="146" t="s">
        <v>80</v>
      </c>
      <c r="L28" s="147"/>
      <c r="M28" s="147"/>
      <c r="N28" s="138"/>
      <c r="O28" s="139"/>
      <c r="P28" s="146" t="s">
        <v>82</v>
      </c>
      <c r="Q28" s="147"/>
      <c r="R28" s="147"/>
      <c r="S28" s="138"/>
      <c r="T28" s="139"/>
    </row>
    <row r="29" spans="1:31" ht="19.5" thickBot="1" x14ac:dyDescent="0.45">
      <c r="A29" s="152"/>
      <c r="B29" s="153"/>
      <c r="C29" s="156"/>
      <c r="D29" s="156"/>
      <c r="E29" s="157"/>
      <c r="F29" s="152"/>
      <c r="G29" s="153"/>
      <c r="H29" s="156"/>
      <c r="I29" s="156"/>
      <c r="J29" s="157"/>
      <c r="K29" s="148" t="s">
        <v>81</v>
      </c>
      <c r="L29" s="149"/>
      <c r="M29" s="149"/>
      <c r="N29" s="150"/>
      <c r="O29" s="151"/>
      <c r="P29" s="148" t="s">
        <v>83</v>
      </c>
      <c r="Q29" s="149"/>
      <c r="R29" s="149"/>
      <c r="S29" s="150"/>
      <c r="T29" s="151"/>
    </row>
    <row r="30" spans="1:31" ht="28.35" customHeight="1" thickTop="1" x14ac:dyDescent="0.4">
      <c r="A30" s="140" t="s">
        <v>27</v>
      </c>
      <c r="B30" s="140"/>
      <c r="C30" s="140"/>
      <c r="D30" s="140"/>
      <c r="E30" s="141"/>
      <c r="F30" s="142"/>
      <c r="G30" s="143"/>
      <c r="H30" s="143"/>
      <c r="I30" s="143"/>
      <c r="J30" s="143"/>
      <c r="K30" s="140" t="s">
        <v>28</v>
      </c>
      <c r="L30" s="140"/>
      <c r="M30" s="141"/>
      <c r="N30" s="64"/>
      <c r="O30" s="65" t="s">
        <v>29</v>
      </c>
      <c r="P30" s="144"/>
      <c r="Q30" s="145"/>
      <c r="R30" s="145"/>
      <c r="S30" s="145"/>
      <c r="T30" s="145"/>
    </row>
  </sheetData>
  <sheetProtection password="E95D" sheet="1" selectLockedCells="1"/>
  <protectedRanges>
    <protectedRange sqref="S1 L5:O5 L4:N4 R5:T5 B9:J23 L9:T23" name="範囲1"/>
    <protectedRange sqref="R3:T3" name="範囲1_1"/>
    <protectedRange sqref="E25 N25 C27 N27:O29 P29 S27:T29 F30 N30 P30:T30" name="範囲1_3"/>
    <protectedRange sqref="L6:O7 R6:T7" name="範囲1_2"/>
    <protectedRange sqref="R4:T4" name="範囲1_4"/>
    <protectedRange sqref="K24:N24 Q24:S24" name="範囲1_2_1"/>
  </protectedRanges>
  <mergeCells count="130">
    <mergeCell ref="A30:E30"/>
    <mergeCell ref="F30:J30"/>
    <mergeCell ref="K30:M30"/>
    <mergeCell ref="P30:T30"/>
    <mergeCell ref="P28:R28"/>
    <mergeCell ref="P29:R29"/>
    <mergeCell ref="S27:T27"/>
    <mergeCell ref="S28:T28"/>
    <mergeCell ref="S29:T29"/>
    <mergeCell ref="K27:M27"/>
    <mergeCell ref="K28:M28"/>
    <mergeCell ref="K29:M29"/>
    <mergeCell ref="N27:O27"/>
    <mergeCell ref="N28:O28"/>
    <mergeCell ref="N29:O29"/>
    <mergeCell ref="A27:B29"/>
    <mergeCell ref="C27:E29"/>
    <mergeCell ref="F27:G29"/>
    <mergeCell ref="H27:J29"/>
    <mergeCell ref="P27:R27"/>
    <mergeCell ref="A26:C26"/>
    <mergeCell ref="D26:F26"/>
    <mergeCell ref="O26:P26"/>
    <mergeCell ref="L22:M22"/>
    <mergeCell ref="P22:Q22"/>
    <mergeCell ref="F12:G12"/>
    <mergeCell ref="F13:G13"/>
    <mergeCell ref="F14:G14"/>
    <mergeCell ref="F15:G15"/>
    <mergeCell ref="F16:G16"/>
    <mergeCell ref="F17:G17"/>
    <mergeCell ref="L18:M18"/>
    <mergeCell ref="P18:Q18"/>
    <mergeCell ref="A25:D25"/>
    <mergeCell ref="E25:J25"/>
    <mergeCell ref="K25:M25"/>
    <mergeCell ref="N25:T25"/>
    <mergeCell ref="P17:Q17"/>
    <mergeCell ref="G26:H26"/>
    <mergeCell ref="I26:J26"/>
    <mergeCell ref="K26:N26"/>
    <mergeCell ref="Q26:T26"/>
    <mergeCell ref="F18:G18"/>
    <mergeCell ref="F19:G19"/>
    <mergeCell ref="L11:M11"/>
    <mergeCell ref="L21:M21"/>
    <mergeCell ref="P21:Q21"/>
    <mergeCell ref="L19:M19"/>
    <mergeCell ref="P19:Q19"/>
    <mergeCell ref="L20:M20"/>
    <mergeCell ref="P20:Q20"/>
    <mergeCell ref="L17:M17"/>
    <mergeCell ref="L15:M15"/>
    <mergeCell ref="P15:Q15"/>
    <mergeCell ref="L16:M16"/>
    <mergeCell ref="P16:Q16"/>
    <mergeCell ref="L13:M13"/>
    <mergeCell ref="P13:Q13"/>
    <mergeCell ref="L14:M14"/>
    <mergeCell ref="P14:Q14"/>
    <mergeCell ref="P11:Q11"/>
    <mergeCell ref="L12:M12"/>
    <mergeCell ref="P12:Q12"/>
    <mergeCell ref="L9:M9"/>
    <mergeCell ref="P9:Q9"/>
    <mergeCell ref="B22:C22"/>
    <mergeCell ref="B23:C23"/>
    <mergeCell ref="F8:G8"/>
    <mergeCell ref="F9:G9"/>
    <mergeCell ref="F10:G10"/>
    <mergeCell ref="F11:G11"/>
    <mergeCell ref="B16:C16"/>
    <mergeCell ref="B17:C17"/>
    <mergeCell ref="B18:C18"/>
    <mergeCell ref="B19:C19"/>
    <mergeCell ref="B20:C20"/>
    <mergeCell ref="B21:C21"/>
    <mergeCell ref="B10:C10"/>
    <mergeCell ref="B11:C11"/>
    <mergeCell ref="B12:C12"/>
    <mergeCell ref="B13:C13"/>
    <mergeCell ref="B14:C14"/>
    <mergeCell ref="B15:C15"/>
    <mergeCell ref="L23:M23"/>
    <mergeCell ref="P23:Q23"/>
    <mergeCell ref="L10:M10"/>
    <mergeCell ref="P10:Q10"/>
    <mergeCell ref="A24:B24"/>
    <mergeCell ref="C24:T24"/>
    <mergeCell ref="A6:C7"/>
    <mergeCell ref="D6:F6"/>
    <mergeCell ref="G6:T6"/>
    <mergeCell ref="D7:F7"/>
    <mergeCell ref="G7:T7"/>
    <mergeCell ref="A4:C4"/>
    <mergeCell ref="D4:F4"/>
    <mergeCell ref="G4:I4"/>
    <mergeCell ref="L4:O4"/>
    <mergeCell ref="P4:Q4"/>
    <mergeCell ref="R4:T4"/>
    <mergeCell ref="B8:D8"/>
    <mergeCell ref="B9:C9"/>
    <mergeCell ref="D5:I5"/>
    <mergeCell ref="J5:K5"/>
    <mergeCell ref="F20:G20"/>
    <mergeCell ref="F21:G21"/>
    <mergeCell ref="F22:G22"/>
    <mergeCell ref="F23:G23"/>
    <mergeCell ref="L5:O5"/>
    <mergeCell ref="L8:N8"/>
    <mergeCell ref="P8:Q8"/>
    <mergeCell ref="P5:Q5"/>
    <mergeCell ref="R5:T5"/>
    <mergeCell ref="J4:K4"/>
    <mergeCell ref="A5:C5"/>
    <mergeCell ref="P2:Q2"/>
    <mergeCell ref="R2:T2"/>
    <mergeCell ref="A2:C2"/>
    <mergeCell ref="P1:R1"/>
    <mergeCell ref="S1:T1"/>
    <mergeCell ref="R3:T3"/>
    <mergeCell ref="D3:O3"/>
    <mergeCell ref="H1:M1"/>
    <mergeCell ref="N1:O1"/>
    <mergeCell ref="A1:G1"/>
    <mergeCell ref="D2:E2"/>
    <mergeCell ref="J2:K2"/>
    <mergeCell ref="L2:O2"/>
    <mergeCell ref="P3:Q3"/>
    <mergeCell ref="A3:C3"/>
  </mergeCells>
  <phoneticPr fontId="1"/>
  <conditionalFormatting sqref="B9:B23">
    <cfRule type="expression" dxfId="49" priority="124">
      <formula>AND($B9&lt;&gt;"",$D9="")</formula>
    </cfRule>
    <cfRule type="expression" dxfId="48" priority="126">
      <formula>OR(AA9&lt;=$AA$1,AA9&gt;$AB$1)</formula>
    </cfRule>
  </conditionalFormatting>
  <conditionalFormatting sqref="D9:D23">
    <cfRule type="expression" dxfId="47" priority="119">
      <formula>OR(AA9&lt;=$AA$1,AA9&gt;$AB$1)</formula>
    </cfRule>
    <cfRule type="expression" dxfId="46" priority="120">
      <formula>AND($B9&lt;&gt;"",$D9="")</formula>
    </cfRule>
  </conditionalFormatting>
  <conditionalFormatting sqref="L9:L23">
    <cfRule type="expression" dxfId="45" priority="61">
      <formula>AND($L9&lt;&gt;"",$N9="")</formula>
    </cfRule>
    <cfRule type="expression" dxfId="44" priority="62">
      <formula>OR(AD9&lt;=$AA$1,AD9&gt;$AB$1)</formula>
    </cfRule>
  </conditionalFormatting>
  <conditionalFormatting sqref="N9:N23">
    <cfRule type="expression" dxfId="43" priority="59">
      <formula>OR(AD9&lt;=$AA$1,AD9&gt;$AB$1)</formula>
    </cfRule>
    <cfRule type="expression" dxfId="42" priority="60">
      <formula>AND($L9&lt;&gt;"",$N9="")</formula>
    </cfRule>
  </conditionalFormatting>
  <conditionalFormatting sqref="G7:T7">
    <cfRule type="expression" dxfId="41" priority="2">
      <formula>$R$3="修理"</formula>
    </cfRule>
    <cfRule type="expression" dxfId="40" priority="1">
      <formula>$R$3="新品"</formula>
    </cfRule>
  </conditionalFormatting>
  <dataValidations count="8">
    <dataValidation type="list" allowBlank="1" showInputMessage="1" showErrorMessage="1" sqref="E9:E23 O9:O23">
      <formula1>"単,双"</formula1>
    </dataValidation>
    <dataValidation type="list" allowBlank="1" showInputMessage="1" showErrorMessage="1" sqref="R5:T5">
      <formula1>"一般,禁油"</formula1>
    </dataValidation>
    <dataValidation type="list" allowBlank="1" showInputMessage="1" showErrorMessage="1" sqref="R3">
      <formula1>"新品,修理"</formula1>
    </dataValidation>
    <dataValidation type="list" allowBlank="1" showInputMessage="1" showErrorMessage="1" sqref="G2">
      <formula1>"　,1"</formula1>
    </dataValidation>
    <dataValidation type="list" allowBlank="1" showInputMessage="1" showErrorMessage="1" sqref="N9:N23">
      <formula1>$BA$21:$BA$23</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D4:F4">
      <formula1>"記号の使用なし,届出記号,登録商標"</formula1>
    </dataValidation>
    <dataValidation type="list" allowBlank="1" showInputMessage="1" showErrorMessage="1" sqref="R4:T4">
      <formula1>"提出済み,今回提出(変更含む),型式承認番号なし"</formula1>
    </dataValidation>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14</xdr:col>
                    <xdr:colOff>123825</xdr:colOff>
                    <xdr:row>5</xdr:row>
                    <xdr:rowOff>28575</xdr:rowOff>
                  </from>
                  <to>
                    <xdr:col>19</xdr:col>
                    <xdr:colOff>200025</xdr:colOff>
                    <xdr:row>5</xdr:row>
                    <xdr:rowOff>333375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114300</xdr:colOff>
                    <xdr:row>5</xdr:row>
                    <xdr:rowOff>38100</xdr:rowOff>
                  </from>
                  <to>
                    <xdr:col>8</xdr:col>
                    <xdr:colOff>114300</xdr:colOff>
                    <xdr:row>5</xdr:row>
                    <xdr:rowOff>333375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104775</xdr:colOff>
                    <xdr:row>5</xdr:row>
                    <xdr:rowOff>38100</xdr:rowOff>
                  </from>
                  <to>
                    <xdr:col>10</xdr:col>
                    <xdr:colOff>295275</xdr:colOff>
                    <xdr:row>5</xdr:row>
                    <xdr:rowOff>333375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11</xdr:col>
                    <xdr:colOff>285750</xdr:colOff>
                    <xdr:row>5</xdr:row>
                    <xdr:rowOff>47625</xdr:rowOff>
                  </from>
                  <to>
                    <xdr:col>13</xdr:col>
                    <xdr:colOff>133350</xdr:colOff>
                    <xdr:row>5</xdr:row>
                    <xdr:rowOff>323850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114300</xdr:colOff>
                    <xdr:row>6</xdr:row>
                    <xdr:rowOff>28575</xdr:rowOff>
                  </from>
                  <to>
                    <xdr:col>10</xdr:col>
                    <xdr:colOff>219075</xdr:colOff>
                    <xdr:row>6</xdr:row>
                    <xdr:rowOff>323850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11</xdr:col>
                    <xdr:colOff>285750</xdr:colOff>
                    <xdr:row>6</xdr:row>
                    <xdr:rowOff>19050</xdr:rowOff>
                  </from>
                  <to>
                    <xdr:col>16</xdr:col>
                    <xdr:colOff>123825</xdr:colOff>
                    <xdr:row>6</xdr:row>
                    <xdr:rowOff>323850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6</xdr:col>
                    <xdr:colOff>333375</xdr:colOff>
                    <xdr:row>8</xdr:row>
                    <xdr:rowOff>47625</xdr:rowOff>
                  </from>
                  <to>
                    <xdr:col>8</xdr:col>
                    <xdr:colOff>9525</xdr:colOff>
                    <xdr:row>8</xdr:row>
                    <xdr:rowOff>295275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19050</xdr:colOff>
                    <xdr:row>23</xdr:row>
                    <xdr:rowOff>28575</xdr:rowOff>
                  </from>
                  <to>
                    <xdr:col>14</xdr:col>
                    <xdr:colOff>133350</xdr:colOff>
                    <xdr:row>23</xdr:row>
                    <xdr:rowOff>342900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295275</xdr:colOff>
                    <xdr:row>23</xdr:row>
                    <xdr:rowOff>28575</xdr:rowOff>
                  </from>
                  <to>
                    <xdr:col>8</xdr:col>
                    <xdr:colOff>0</xdr:colOff>
                    <xdr:row>23</xdr:row>
                    <xdr:rowOff>342900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xdr:col>
                    <xdr:colOff>57150</xdr:colOff>
                    <xdr:row>23</xdr:row>
                    <xdr:rowOff>28575</xdr:rowOff>
                  </from>
                  <to>
                    <xdr:col>3</xdr:col>
                    <xdr:colOff>266700</xdr:colOff>
                    <xdr:row>23</xdr:row>
                    <xdr:rowOff>342900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14</xdr:col>
                    <xdr:colOff>161925</xdr:colOff>
                    <xdr:row>23</xdr:row>
                    <xdr:rowOff>28575</xdr:rowOff>
                  </from>
                  <to>
                    <xdr:col>20</xdr:col>
                    <xdr:colOff>57150</xdr:colOff>
                    <xdr:row>23</xdr:row>
                    <xdr:rowOff>342900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6</xdr:col>
                    <xdr:colOff>333375</xdr:colOff>
                    <xdr:row>9</xdr:row>
                    <xdr:rowOff>47625</xdr:rowOff>
                  </from>
                  <to>
                    <xdr:col>8</xdr:col>
                    <xdr:colOff>9525</xdr:colOff>
                    <xdr:row>9</xdr:row>
                    <xdr:rowOff>295275</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6</xdr:col>
                    <xdr:colOff>333375</xdr:colOff>
                    <xdr:row>10</xdr:row>
                    <xdr:rowOff>47625</xdr:rowOff>
                  </from>
                  <to>
                    <xdr:col>8</xdr:col>
                    <xdr:colOff>9525</xdr:colOff>
                    <xdr:row>10</xdr:row>
                    <xdr:rowOff>295275</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6</xdr:col>
                    <xdr:colOff>333375</xdr:colOff>
                    <xdr:row>11</xdr:row>
                    <xdr:rowOff>47625</xdr:rowOff>
                  </from>
                  <to>
                    <xdr:col>8</xdr:col>
                    <xdr:colOff>9525</xdr:colOff>
                    <xdr:row>11</xdr:row>
                    <xdr:rowOff>295275</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6</xdr:col>
                    <xdr:colOff>333375</xdr:colOff>
                    <xdr:row>12</xdr:row>
                    <xdr:rowOff>47625</xdr:rowOff>
                  </from>
                  <to>
                    <xdr:col>8</xdr:col>
                    <xdr:colOff>9525</xdr:colOff>
                    <xdr:row>12</xdr:row>
                    <xdr:rowOff>295275</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6</xdr:col>
                    <xdr:colOff>333375</xdr:colOff>
                    <xdr:row>13</xdr:row>
                    <xdr:rowOff>47625</xdr:rowOff>
                  </from>
                  <to>
                    <xdr:col>8</xdr:col>
                    <xdr:colOff>9525</xdr:colOff>
                    <xdr:row>13</xdr:row>
                    <xdr:rowOff>295275</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6</xdr:col>
                    <xdr:colOff>333375</xdr:colOff>
                    <xdr:row>14</xdr:row>
                    <xdr:rowOff>47625</xdr:rowOff>
                  </from>
                  <to>
                    <xdr:col>8</xdr:col>
                    <xdr:colOff>9525</xdr:colOff>
                    <xdr:row>14</xdr:row>
                    <xdr:rowOff>295275</xdr:rowOff>
                  </to>
                </anchor>
              </controlPr>
            </control>
          </mc:Choice>
        </mc:AlternateContent>
        <mc:AlternateContent xmlns:mc="http://schemas.openxmlformats.org/markup-compatibility/2006">
          <mc:Choice Requires="x14">
            <control shapeId="1082" r:id="rId22" name="Check Box 58">
              <controlPr defaultSize="0" autoFill="0" autoLine="0" autoPict="0">
                <anchor moveWithCells="1">
                  <from>
                    <xdr:col>6</xdr:col>
                    <xdr:colOff>333375</xdr:colOff>
                    <xdr:row>15</xdr:row>
                    <xdr:rowOff>47625</xdr:rowOff>
                  </from>
                  <to>
                    <xdr:col>8</xdr:col>
                    <xdr:colOff>9525</xdr:colOff>
                    <xdr:row>15</xdr:row>
                    <xdr:rowOff>295275</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333375</xdr:colOff>
                    <xdr:row>16</xdr:row>
                    <xdr:rowOff>47625</xdr:rowOff>
                  </from>
                  <to>
                    <xdr:col>8</xdr:col>
                    <xdr:colOff>9525</xdr:colOff>
                    <xdr:row>16</xdr:row>
                    <xdr:rowOff>295275</xdr:rowOff>
                  </to>
                </anchor>
              </controlPr>
            </control>
          </mc:Choice>
        </mc:AlternateContent>
        <mc:AlternateContent xmlns:mc="http://schemas.openxmlformats.org/markup-compatibility/2006">
          <mc:Choice Requires="x14">
            <control shapeId="1088" r:id="rId24" name="Check Box 64">
              <controlPr defaultSize="0" autoFill="0" autoLine="0" autoPict="0">
                <anchor moveWithCells="1">
                  <from>
                    <xdr:col>6</xdr:col>
                    <xdr:colOff>333375</xdr:colOff>
                    <xdr:row>17</xdr:row>
                    <xdr:rowOff>47625</xdr:rowOff>
                  </from>
                  <to>
                    <xdr:col>8</xdr:col>
                    <xdr:colOff>9525</xdr:colOff>
                    <xdr:row>17</xdr:row>
                    <xdr:rowOff>295275</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333375</xdr:colOff>
                    <xdr:row>18</xdr:row>
                    <xdr:rowOff>47625</xdr:rowOff>
                  </from>
                  <to>
                    <xdr:col>8</xdr:col>
                    <xdr:colOff>9525</xdr:colOff>
                    <xdr:row>18</xdr:row>
                    <xdr:rowOff>295275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6</xdr:col>
                    <xdr:colOff>333375</xdr:colOff>
                    <xdr:row>19</xdr:row>
                    <xdr:rowOff>47625</xdr:rowOff>
                  </from>
                  <to>
                    <xdr:col>8</xdr:col>
                    <xdr:colOff>9525</xdr:colOff>
                    <xdr:row>19</xdr:row>
                    <xdr:rowOff>295275</xdr:rowOff>
                  </to>
                </anchor>
              </controlPr>
            </control>
          </mc:Choice>
        </mc:AlternateContent>
        <mc:AlternateContent xmlns:mc="http://schemas.openxmlformats.org/markup-compatibility/2006">
          <mc:Choice Requires="x14">
            <control shapeId="1097" r:id="rId27" name="Check Box 73">
              <controlPr defaultSize="0" autoFill="0" autoLine="0" autoPict="0">
                <anchor moveWithCells="1">
                  <from>
                    <xdr:col>6</xdr:col>
                    <xdr:colOff>333375</xdr:colOff>
                    <xdr:row>20</xdr:row>
                    <xdr:rowOff>47625</xdr:rowOff>
                  </from>
                  <to>
                    <xdr:col>8</xdr:col>
                    <xdr:colOff>9525</xdr:colOff>
                    <xdr:row>20</xdr:row>
                    <xdr:rowOff>295275</xdr:rowOff>
                  </to>
                </anchor>
              </controlPr>
            </control>
          </mc:Choice>
        </mc:AlternateContent>
        <mc:AlternateContent xmlns:mc="http://schemas.openxmlformats.org/markup-compatibility/2006">
          <mc:Choice Requires="x14">
            <control shapeId="1100" r:id="rId28" name="Check Box 76">
              <controlPr defaultSize="0" autoFill="0" autoLine="0" autoPict="0">
                <anchor moveWithCells="1">
                  <from>
                    <xdr:col>6</xdr:col>
                    <xdr:colOff>333375</xdr:colOff>
                    <xdr:row>21</xdr:row>
                    <xdr:rowOff>47625</xdr:rowOff>
                  </from>
                  <to>
                    <xdr:col>8</xdr:col>
                    <xdr:colOff>9525</xdr:colOff>
                    <xdr:row>21</xdr:row>
                    <xdr:rowOff>295275</xdr:rowOff>
                  </to>
                </anchor>
              </controlPr>
            </control>
          </mc:Choice>
        </mc:AlternateContent>
        <mc:AlternateContent xmlns:mc="http://schemas.openxmlformats.org/markup-compatibility/2006">
          <mc:Choice Requires="x14">
            <control shapeId="1101" r:id="rId29" name="Check Box 77">
              <controlPr defaultSize="0" autoFill="0" autoLine="0" autoPict="0">
                <anchor moveWithCells="1">
                  <from>
                    <xdr:col>8</xdr:col>
                    <xdr:colOff>323850</xdr:colOff>
                    <xdr:row>21</xdr:row>
                    <xdr:rowOff>333375</xdr:rowOff>
                  </from>
                  <to>
                    <xdr:col>10</xdr:col>
                    <xdr:colOff>0</xdr:colOff>
                    <xdr:row>22</xdr:row>
                    <xdr:rowOff>228600</xdr:rowOff>
                  </to>
                </anchor>
              </controlPr>
            </control>
          </mc:Choice>
        </mc:AlternateContent>
        <mc:AlternateContent xmlns:mc="http://schemas.openxmlformats.org/markup-compatibility/2006">
          <mc:Choice Requires="x14">
            <control shapeId="1102" r:id="rId30" name="Check Box 78">
              <controlPr defaultSize="0" autoFill="0" autoLine="0" autoPict="0">
                <anchor moveWithCells="1">
                  <from>
                    <xdr:col>8</xdr:col>
                    <xdr:colOff>323850</xdr:colOff>
                    <xdr:row>22</xdr:row>
                    <xdr:rowOff>142875</xdr:rowOff>
                  </from>
                  <to>
                    <xdr:col>10</xdr:col>
                    <xdr:colOff>0</xdr:colOff>
                    <xdr:row>23</xdr:row>
                    <xdr:rowOff>38100</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6</xdr:col>
                    <xdr:colOff>333375</xdr:colOff>
                    <xdr:row>22</xdr:row>
                    <xdr:rowOff>47625</xdr:rowOff>
                  </from>
                  <to>
                    <xdr:col>8</xdr:col>
                    <xdr:colOff>9525</xdr:colOff>
                    <xdr:row>22</xdr:row>
                    <xdr:rowOff>295275</xdr:rowOff>
                  </to>
                </anchor>
              </controlPr>
            </control>
          </mc:Choice>
        </mc:AlternateContent>
        <mc:AlternateContent xmlns:mc="http://schemas.openxmlformats.org/markup-compatibility/2006">
          <mc:Choice Requires="x14">
            <control shapeId="1106" r:id="rId32" name="Check Box 82">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1109" r:id="rId33" name="Check Box 85">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1112" r:id="rId34" name="Check Box 88">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1118" r:id="rId36" name="Check Box 94">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1121" r:id="rId37" name="Check Box 97">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1124" r:id="rId38" name="Check Box 100">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1130" r:id="rId40" name="Check Box 106">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1133" r:id="rId41" name="Check Box 109">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1136" r:id="rId42" name="Check Box 112">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1145" r:id="rId45" name="Check Box 121">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1150" r:id="rId46" name="Check Box 126">
              <controlPr defaultSize="0" autoFill="0" autoLine="0" autoPict="0">
                <anchor moveWithCells="1">
                  <from>
                    <xdr:col>18</xdr:col>
                    <xdr:colOff>323850</xdr:colOff>
                    <xdr:row>21</xdr:row>
                    <xdr:rowOff>323850</xdr:rowOff>
                  </from>
                  <to>
                    <xdr:col>19</xdr:col>
                    <xdr:colOff>342900</xdr:colOff>
                    <xdr:row>22</xdr:row>
                    <xdr:rowOff>219075</xdr:rowOff>
                  </to>
                </anchor>
              </controlPr>
            </control>
          </mc:Choice>
        </mc:AlternateContent>
        <mc:AlternateContent xmlns:mc="http://schemas.openxmlformats.org/markup-compatibility/2006">
          <mc:Choice Requires="x14">
            <control shapeId="1151" r:id="rId47" name="Check Box 127">
              <controlPr defaultSize="0" autoFill="0" autoLine="0" autoPict="0">
                <anchor moveWithCells="1">
                  <from>
                    <xdr:col>18</xdr:col>
                    <xdr:colOff>323850</xdr:colOff>
                    <xdr:row>22</xdr:row>
                    <xdr:rowOff>133350</xdr:rowOff>
                  </from>
                  <to>
                    <xdr:col>19</xdr:col>
                    <xdr:colOff>342900</xdr:colOff>
                    <xdr:row>23</xdr:row>
                    <xdr:rowOff>28575</xdr:rowOff>
                  </to>
                </anchor>
              </controlPr>
            </control>
          </mc:Choice>
        </mc:AlternateContent>
        <mc:AlternateContent xmlns:mc="http://schemas.openxmlformats.org/markup-compatibility/2006">
          <mc:Choice Requires="x14">
            <control shapeId="1164" r:id="rId48" name="Check Box 140">
              <controlPr defaultSize="0" autoFill="0" autoLine="0" autoPict="0">
                <anchor moveWithCells="1">
                  <from>
                    <xdr:col>8</xdr:col>
                    <xdr:colOff>323850</xdr:colOff>
                    <xdr:row>20</xdr:row>
                    <xdr:rowOff>333375</xdr:rowOff>
                  </from>
                  <to>
                    <xdr:col>10</xdr:col>
                    <xdr:colOff>0</xdr:colOff>
                    <xdr:row>21</xdr:row>
                    <xdr:rowOff>228600</xdr:rowOff>
                  </to>
                </anchor>
              </controlPr>
            </control>
          </mc:Choice>
        </mc:AlternateContent>
        <mc:AlternateContent xmlns:mc="http://schemas.openxmlformats.org/markup-compatibility/2006">
          <mc:Choice Requires="x14">
            <control shapeId="1165" r:id="rId49" name="Check Box 141">
              <controlPr defaultSize="0" autoFill="0" autoLine="0" autoPict="0">
                <anchor moveWithCells="1">
                  <from>
                    <xdr:col>8</xdr:col>
                    <xdr:colOff>323850</xdr:colOff>
                    <xdr:row>21</xdr:row>
                    <xdr:rowOff>142875</xdr:rowOff>
                  </from>
                  <to>
                    <xdr:col>10</xdr:col>
                    <xdr:colOff>0</xdr:colOff>
                    <xdr:row>22</xdr:row>
                    <xdr:rowOff>38100</xdr:rowOff>
                  </to>
                </anchor>
              </controlPr>
            </control>
          </mc:Choice>
        </mc:AlternateContent>
        <mc:AlternateContent xmlns:mc="http://schemas.openxmlformats.org/markup-compatibility/2006">
          <mc:Choice Requires="x14">
            <control shapeId="1166" r:id="rId50" name="Check Box 142">
              <controlPr defaultSize="0" autoFill="0" autoLine="0" autoPict="0">
                <anchor moveWithCells="1">
                  <from>
                    <xdr:col>18</xdr:col>
                    <xdr:colOff>323850</xdr:colOff>
                    <xdr:row>20</xdr:row>
                    <xdr:rowOff>323850</xdr:rowOff>
                  </from>
                  <to>
                    <xdr:col>20</xdr:col>
                    <xdr:colOff>0</xdr:colOff>
                    <xdr:row>21</xdr:row>
                    <xdr:rowOff>219075</xdr:rowOff>
                  </to>
                </anchor>
              </controlPr>
            </control>
          </mc:Choice>
        </mc:AlternateContent>
        <mc:AlternateContent xmlns:mc="http://schemas.openxmlformats.org/markup-compatibility/2006">
          <mc:Choice Requires="x14">
            <control shapeId="1167" r:id="rId51" name="Check Box 143">
              <controlPr defaultSize="0" autoFill="0" autoLine="0" autoPict="0">
                <anchor moveWithCells="1">
                  <from>
                    <xdr:col>18</xdr:col>
                    <xdr:colOff>323850</xdr:colOff>
                    <xdr:row>21</xdr:row>
                    <xdr:rowOff>133350</xdr:rowOff>
                  </from>
                  <to>
                    <xdr:col>20</xdr:col>
                    <xdr:colOff>0</xdr:colOff>
                    <xdr:row>22</xdr:row>
                    <xdr:rowOff>28575</xdr:rowOff>
                  </to>
                </anchor>
              </controlPr>
            </control>
          </mc:Choice>
        </mc:AlternateContent>
        <mc:AlternateContent xmlns:mc="http://schemas.openxmlformats.org/markup-compatibility/2006">
          <mc:Choice Requires="x14">
            <control shapeId="1168" r:id="rId52" name="Check Box 144">
              <controlPr defaultSize="0" autoFill="0" autoLine="0" autoPict="0">
                <anchor moveWithCells="1">
                  <from>
                    <xdr:col>8</xdr:col>
                    <xdr:colOff>323850</xdr:colOff>
                    <xdr:row>19</xdr:row>
                    <xdr:rowOff>333375</xdr:rowOff>
                  </from>
                  <to>
                    <xdr:col>10</xdr:col>
                    <xdr:colOff>0</xdr:colOff>
                    <xdr:row>20</xdr:row>
                    <xdr:rowOff>228600</xdr:rowOff>
                  </to>
                </anchor>
              </controlPr>
            </control>
          </mc:Choice>
        </mc:AlternateContent>
        <mc:AlternateContent xmlns:mc="http://schemas.openxmlformats.org/markup-compatibility/2006">
          <mc:Choice Requires="x14">
            <control shapeId="1169" r:id="rId53" name="Check Box 145">
              <controlPr defaultSize="0" autoFill="0" autoLine="0" autoPict="0">
                <anchor moveWithCells="1">
                  <from>
                    <xdr:col>8</xdr:col>
                    <xdr:colOff>323850</xdr:colOff>
                    <xdr:row>20</xdr:row>
                    <xdr:rowOff>142875</xdr:rowOff>
                  </from>
                  <to>
                    <xdr:col>10</xdr:col>
                    <xdr:colOff>0</xdr:colOff>
                    <xdr:row>21</xdr:row>
                    <xdr:rowOff>38100</xdr:rowOff>
                  </to>
                </anchor>
              </controlPr>
            </control>
          </mc:Choice>
        </mc:AlternateContent>
        <mc:AlternateContent xmlns:mc="http://schemas.openxmlformats.org/markup-compatibility/2006">
          <mc:Choice Requires="x14">
            <control shapeId="1170" r:id="rId54" name="Check Box 146">
              <controlPr defaultSize="0" autoFill="0" autoLine="0" autoPict="0">
                <anchor moveWithCells="1">
                  <from>
                    <xdr:col>18</xdr:col>
                    <xdr:colOff>323850</xdr:colOff>
                    <xdr:row>19</xdr:row>
                    <xdr:rowOff>323850</xdr:rowOff>
                  </from>
                  <to>
                    <xdr:col>20</xdr:col>
                    <xdr:colOff>0</xdr:colOff>
                    <xdr:row>20</xdr:row>
                    <xdr:rowOff>219075</xdr:rowOff>
                  </to>
                </anchor>
              </controlPr>
            </control>
          </mc:Choice>
        </mc:AlternateContent>
        <mc:AlternateContent xmlns:mc="http://schemas.openxmlformats.org/markup-compatibility/2006">
          <mc:Choice Requires="x14">
            <control shapeId="1171" r:id="rId55" name="Check Box 147">
              <controlPr defaultSize="0" autoFill="0" autoLine="0" autoPict="0">
                <anchor moveWithCells="1">
                  <from>
                    <xdr:col>18</xdr:col>
                    <xdr:colOff>323850</xdr:colOff>
                    <xdr:row>20</xdr:row>
                    <xdr:rowOff>133350</xdr:rowOff>
                  </from>
                  <to>
                    <xdr:col>20</xdr:col>
                    <xdr:colOff>0</xdr:colOff>
                    <xdr:row>21</xdr:row>
                    <xdr:rowOff>28575</xdr:rowOff>
                  </to>
                </anchor>
              </controlPr>
            </control>
          </mc:Choice>
        </mc:AlternateContent>
        <mc:AlternateContent xmlns:mc="http://schemas.openxmlformats.org/markup-compatibility/2006">
          <mc:Choice Requires="x14">
            <control shapeId="1172" r:id="rId56" name="Check Box 148">
              <controlPr defaultSize="0" autoFill="0" autoLine="0" autoPict="0">
                <anchor moveWithCells="1">
                  <from>
                    <xdr:col>8</xdr:col>
                    <xdr:colOff>323850</xdr:colOff>
                    <xdr:row>18</xdr:row>
                    <xdr:rowOff>333375</xdr:rowOff>
                  </from>
                  <to>
                    <xdr:col>10</xdr:col>
                    <xdr:colOff>0</xdr:colOff>
                    <xdr:row>19</xdr:row>
                    <xdr:rowOff>228600</xdr:rowOff>
                  </to>
                </anchor>
              </controlPr>
            </control>
          </mc:Choice>
        </mc:AlternateContent>
        <mc:AlternateContent xmlns:mc="http://schemas.openxmlformats.org/markup-compatibility/2006">
          <mc:Choice Requires="x14">
            <control shapeId="1173" r:id="rId57" name="Check Box 149">
              <controlPr defaultSize="0" autoFill="0" autoLine="0" autoPict="0">
                <anchor moveWithCells="1">
                  <from>
                    <xdr:col>8</xdr:col>
                    <xdr:colOff>323850</xdr:colOff>
                    <xdr:row>19</xdr:row>
                    <xdr:rowOff>142875</xdr:rowOff>
                  </from>
                  <to>
                    <xdr:col>10</xdr:col>
                    <xdr:colOff>0</xdr:colOff>
                    <xdr:row>20</xdr:row>
                    <xdr:rowOff>38100</xdr:rowOff>
                  </to>
                </anchor>
              </controlPr>
            </control>
          </mc:Choice>
        </mc:AlternateContent>
        <mc:AlternateContent xmlns:mc="http://schemas.openxmlformats.org/markup-compatibility/2006">
          <mc:Choice Requires="x14">
            <control shapeId="1174" r:id="rId58" name="Check Box 150">
              <controlPr defaultSize="0" autoFill="0" autoLine="0" autoPict="0">
                <anchor moveWithCells="1">
                  <from>
                    <xdr:col>18</xdr:col>
                    <xdr:colOff>323850</xdr:colOff>
                    <xdr:row>18</xdr:row>
                    <xdr:rowOff>323850</xdr:rowOff>
                  </from>
                  <to>
                    <xdr:col>20</xdr:col>
                    <xdr:colOff>0</xdr:colOff>
                    <xdr:row>19</xdr:row>
                    <xdr:rowOff>219075</xdr:rowOff>
                  </to>
                </anchor>
              </controlPr>
            </control>
          </mc:Choice>
        </mc:AlternateContent>
        <mc:AlternateContent xmlns:mc="http://schemas.openxmlformats.org/markup-compatibility/2006">
          <mc:Choice Requires="x14">
            <control shapeId="1175" r:id="rId59" name="Check Box 151">
              <controlPr defaultSize="0" autoFill="0" autoLine="0" autoPict="0">
                <anchor moveWithCells="1">
                  <from>
                    <xdr:col>18</xdr:col>
                    <xdr:colOff>323850</xdr:colOff>
                    <xdr:row>19</xdr:row>
                    <xdr:rowOff>133350</xdr:rowOff>
                  </from>
                  <to>
                    <xdr:col>20</xdr:col>
                    <xdr:colOff>0</xdr:colOff>
                    <xdr:row>20</xdr:row>
                    <xdr:rowOff>28575</xdr:rowOff>
                  </to>
                </anchor>
              </controlPr>
            </control>
          </mc:Choice>
        </mc:AlternateContent>
        <mc:AlternateContent xmlns:mc="http://schemas.openxmlformats.org/markup-compatibility/2006">
          <mc:Choice Requires="x14">
            <control shapeId="1176" r:id="rId60" name="Check Box 152">
              <controlPr defaultSize="0" autoFill="0" autoLine="0" autoPict="0">
                <anchor moveWithCells="1">
                  <from>
                    <xdr:col>8</xdr:col>
                    <xdr:colOff>323850</xdr:colOff>
                    <xdr:row>17</xdr:row>
                    <xdr:rowOff>333375</xdr:rowOff>
                  </from>
                  <to>
                    <xdr:col>10</xdr:col>
                    <xdr:colOff>0</xdr:colOff>
                    <xdr:row>18</xdr:row>
                    <xdr:rowOff>228600</xdr:rowOff>
                  </to>
                </anchor>
              </controlPr>
            </control>
          </mc:Choice>
        </mc:AlternateContent>
        <mc:AlternateContent xmlns:mc="http://schemas.openxmlformats.org/markup-compatibility/2006">
          <mc:Choice Requires="x14">
            <control shapeId="1177" r:id="rId61" name="Check Box 153">
              <controlPr defaultSize="0" autoFill="0" autoLine="0" autoPict="0">
                <anchor moveWithCells="1">
                  <from>
                    <xdr:col>8</xdr:col>
                    <xdr:colOff>323850</xdr:colOff>
                    <xdr:row>18</xdr:row>
                    <xdr:rowOff>142875</xdr:rowOff>
                  </from>
                  <to>
                    <xdr:col>10</xdr:col>
                    <xdr:colOff>0</xdr:colOff>
                    <xdr:row>19</xdr:row>
                    <xdr:rowOff>38100</xdr:rowOff>
                  </to>
                </anchor>
              </controlPr>
            </control>
          </mc:Choice>
        </mc:AlternateContent>
        <mc:AlternateContent xmlns:mc="http://schemas.openxmlformats.org/markup-compatibility/2006">
          <mc:Choice Requires="x14">
            <control shapeId="1178" r:id="rId62" name="Check Box 154">
              <controlPr defaultSize="0" autoFill="0" autoLine="0" autoPict="0">
                <anchor moveWithCells="1">
                  <from>
                    <xdr:col>18</xdr:col>
                    <xdr:colOff>323850</xdr:colOff>
                    <xdr:row>17</xdr:row>
                    <xdr:rowOff>323850</xdr:rowOff>
                  </from>
                  <to>
                    <xdr:col>20</xdr:col>
                    <xdr:colOff>0</xdr:colOff>
                    <xdr:row>18</xdr:row>
                    <xdr:rowOff>219075</xdr:rowOff>
                  </to>
                </anchor>
              </controlPr>
            </control>
          </mc:Choice>
        </mc:AlternateContent>
        <mc:AlternateContent xmlns:mc="http://schemas.openxmlformats.org/markup-compatibility/2006">
          <mc:Choice Requires="x14">
            <control shapeId="1179" r:id="rId63" name="Check Box 155">
              <controlPr defaultSize="0" autoFill="0" autoLine="0" autoPict="0">
                <anchor moveWithCells="1">
                  <from>
                    <xdr:col>18</xdr:col>
                    <xdr:colOff>323850</xdr:colOff>
                    <xdr:row>18</xdr:row>
                    <xdr:rowOff>133350</xdr:rowOff>
                  </from>
                  <to>
                    <xdr:col>20</xdr:col>
                    <xdr:colOff>0</xdr:colOff>
                    <xdr:row>19</xdr:row>
                    <xdr:rowOff>28575</xdr:rowOff>
                  </to>
                </anchor>
              </controlPr>
            </control>
          </mc:Choice>
        </mc:AlternateContent>
        <mc:AlternateContent xmlns:mc="http://schemas.openxmlformats.org/markup-compatibility/2006">
          <mc:Choice Requires="x14">
            <control shapeId="1180" r:id="rId64" name="Check Box 156">
              <controlPr defaultSize="0" autoFill="0" autoLine="0" autoPict="0">
                <anchor moveWithCells="1">
                  <from>
                    <xdr:col>8</xdr:col>
                    <xdr:colOff>323850</xdr:colOff>
                    <xdr:row>16</xdr:row>
                    <xdr:rowOff>333375</xdr:rowOff>
                  </from>
                  <to>
                    <xdr:col>10</xdr:col>
                    <xdr:colOff>0</xdr:colOff>
                    <xdr:row>17</xdr:row>
                    <xdr:rowOff>228600</xdr:rowOff>
                  </to>
                </anchor>
              </controlPr>
            </control>
          </mc:Choice>
        </mc:AlternateContent>
        <mc:AlternateContent xmlns:mc="http://schemas.openxmlformats.org/markup-compatibility/2006">
          <mc:Choice Requires="x14">
            <control shapeId="1181" r:id="rId65" name="Check Box 157">
              <controlPr defaultSize="0" autoFill="0" autoLine="0" autoPict="0">
                <anchor moveWithCells="1">
                  <from>
                    <xdr:col>8</xdr:col>
                    <xdr:colOff>323850</xdr:colOff>
                    <xdr:row>17</xdr:row>
                    <xdr:rowOff>142875</xdr:rowOff>
                  </from>
                  <to>
                    <xdr:col>10</xdr:col>
                    <xdr:colOff>0</xdr:colOff>
                    <xdr:row>18</xdr:row>
                    <xdr:rowOff>38100</xdr:rowOff>
                  </to>
                </anchor>
              </controlPr>
            </control>
          </mc:Choice>
        </mc:AlternateContent>
        <mc:AlternateContent xmlns:mc="http://schemas.openxmlformats.org/markup-compatibility/2006">
          <mc:Choice Requires="x14">
            <control shapeId="1182" r:id="rId66" name="Check Box 158">
              <controlPr defaultSize="0" autoFill="0" autoLine="0" autoPict="0">
                <anchor moveWithCells="1">
                  <from>
                    <xdr:col>18</xdr:col>
                    <xdr:colOff>323850</xdr:colOff>
                    <xdr:row>16</xdr:row>
                    <xdr:rowOff>323850</xdr:rowOff>
                  </from>
                  <to>
                    <xdr:col>20</xdr:col>
                    <xdr:colOff>0</xdr:colOff>
                    <xdr:row>17</xdr:row>
                    <xdr:rowOff>219075</xdr:rowOff>
                  </to>
                </anchor>
              </controlPr>
            </control>
          </mc:Choice>
        </mc:AlternateContent>
        <mc:AlternateContent xmlns:mc="http://schemas.openxmlformats.org/markup-compatibility/2006">
          <mc:Choice Requires="x14">
            <control shapeId="1183" r:id="rId67" name="Check Box 159">
              <controlPr defaultSize="0" autoFill="0" autoLine="0" autoPict="0">
                <anchor moveWithCells="1">
                  <from>
                    <xdr:col>18</xdr:col>
                    <xdr:colOff>323850</xdr:colOff>
                    <xdr:row>17</xdr:row>
                    <xdr:rowOff>133350</xdr:rowOff>
                  </from>
                  <to>
                    <xdr:col>20</xdr:col>
                    <xdr:colOff>0</xdr:colOff>
                    <xdr:row>18</xdr:row>
                    <xdr:rowOff>28575</xdr:rowOff>
                  </to>
                </anchor>
              </controlPr>
            </control>
          </mc:Choice>
        </mc:AlternateContent>
        <mc:AlternateContent xmlns:mc="http://schemas.openxmlformats.org/markup-compatibility/2006">
          <mc:Choice Requires="x14">
            <control shapeId="1184" r:id="rId68" name="Check Box 160">
              <controlPr defaultSize="0" autoFill="0" autoLine="0" autoPict="0">
                <anchor moveWithCells="1">
                  <from>
                    <xdr:col>8</xdr:col>
                    <xdr:colOff>323850</xdr:colOff>
                    <xdr:row>15</xdr:row>
                    <xdr:rowOff>333375</xdr:rowOff>
                  </from>
                  <to>
                    <xdr:col>10</xdr:col>
                    <xdr:colOff>0</xdr:colOff>
                    <xdr:row>16</xdr:row>
                    <xdr:rowOff>228600</xdr:rowOff>
                  </to>
                </anchor>
              </controlPr>
            </control>
          </mc:Choice>
        </mc:AlternateContent>
        <mc:AlternateContent xmlns:mc="http://schemas.openxmlformats.org/markup-compatibility/2006">
          <mc:Choice Requires="x14">
            <control shapeId="1185" r:id="rId69" name="Check Box 161">
              <controlPr defaultSize="0" autoFill="0" autoLine="0" autoPict="0">
                <anchor moveWithCells="1">
                  <from>
                    <xdr:col>8</xdr:col>
                    <xdr:colOff>323850</xdr:colOff>
                    <xdr:row>16</xdr:row>
                    <xdr:rowOff>142875</xdr:rowOff>
                  </from>
                  <to>
                    <xdr:col>10</xdr:col>
                    <xdr:colOff>0</xdr:colOff>
                    <xdr:row>17</xdr:row>
                    <xdr:rowOff>38100</xdr:rowOff>
                  </to>
                </anchor>
              </controlPr>
            </control>
          </mc:Choice>
        </mc:AlternateContent>
        <mc:AlternateContent xmlns:mc="http://schemas.openxmlformats.org/markup-compatibility/2006">
          <mc:Choice Requires="x14">
            <control shapeId="1186" r:id="rId70" name="Check Box 162">
              <controlPr defaultSize="0" autoFill="0" autoLine="0" autoPict="0">
                <anchor moveWithCells="1">
                  <from>
                    <xdr:col>18</xdr:col>
                    <xdr:colOff>323850</xdr:colOff>
                    <xdr:row>15</xdr:row>
                    <xdr:rowOff>323850</xdr:rowOff>
                  </from>
                  <to>
                    <xdr:col>20</xdr:col>
                    <xdr:colOff>0</xdr:colOff>
                    <xdr:row>16</xdr:row>
                    <xdr:rowOff>219075</xdr:rowOff>
                  </to>
                </anchor>
              </controlPr>
            </control>
          </mc:Choice>
        </mc:AlternateContent>
        <mc:AlternateContent xmlns:mc="http://schemas.openxmlformats.org/markup-compatibility/2006">
          <mc:Choice Requires="x14">
            <control shapeId="1187" r:id="rId71" name="Check Box 163">
              <controlPr defaultSize="0" autoFill="0" autoLine="0" autoPict="0">
                <anchor moveWithCells="1">
                  <from>
                    <xdr:col>18</xdr:col>
                    <xdr:colOff>323850</xdr:colOff>
                    <xdr:row>16</xdr:row>
                    <xdr:rowOff>133350</xdr:rowOff>
                  </from>
                  <to>
                    <xdr:col>20</xdr:col>
                    <xdr:colOff>0</xdr:colOff>
                    <xdr:row>17</xdr:row>
                    <xdr:rowOff>28575</xdr:rowOff>
                  </to>
                </anchor>
              </controlPr>
            </control>
          </mc:Choice>
        </mc:AlternateContent>
        <mc:AlternateContent xmlns:mc="http://schemas.openxmlformats.org/markup-compatibility/2006">
          <mc:Choice Requires="x14">
            <control shapeId="1188" r:id="rId72" name="Check Box 164">
              <controlPr defaultSize="0" autoFill="0" autoLine="0" autoPict="0">
                <anchor moveWithCells="1">
                  <from>
                    <xdr:col>8</xdr:col>
                    <xdr:colOff>323850</xdr:colOff>
                    <xdr:row>14</xdr:row>
                    <xdr:rowOff>333375</xdr:rowOff>
                  </from>
                  <to>
                    <xdr:col>10</xdr:col>
                    <xdr:colOff>0</xdr:colOff>
                    <xdr:row>15</xdr:row>
                    <xdr:rowOff>228600</xdr:rowOff>
                  </to>
                </anchor>
              </controlPr>
            </control>
          </mc:Choice>
        </mc:AlternateContent>
        <mc:AlternateContent xmlns:mc="http://schemas.openxmlformats.org/markup-compatibility/2006">
          <mc:Choice Requires="x14">
            <control shapeId="1189" r:id="rId73" name="Check Box 165">
              <controlPr defaultSize="0" autoFill="0" autoLine="0" autoPict="0">
                <anchor moveWithCells="1">
                  <from>
                    <xdr:col>8</xdr:col>
                    <xdr:colOff>323850</xdr:colOff>
                    <xdr:row>15</xdr:row>
                    <xdr:rowOff>142875</xdr:rowOff>
                  </from>
                  <to>
                    <xdr:col>10</xdr:col>
                    <xdr:colOff>0</xdr:colOff>
                    <xdr:row>16</xdr:row>
                    <xdr:rowOff>38100</xdr:rowOff>
                  </to>
                </anchor>
              </controlPr>
            </control>
          </mc:Choice>
        </mc:AlternateContent>
        <mc:AlternateContent xmlns:mc="http://schemas.openxmlformats.org/markup-compatibility/2006">
          <mc:Choice Requires="x14">
            <control shapeId="1190" r:id="rId74" name="Check Box 166">
              <controlPr defaultSize="0" autoFill="0" autoLine="0" autoPict="0">
                <anchor moveWithCells="1">
                  <from>
                    <xdr:col>18</xdr:col>
                    <xdr:colOff>323850</xdr:colOff>
                    <xdr:row>14</xdr:row>
                    <xdr:rowOff>323850</xdr:rowOff>
                  </from>
                  <to>
                    <xdr:col>20</xdr:col>
                    <xdr:colOff>0</xdr:colOff>
                    <xdr:row>15</xdr:row>
                    <xdr:rowOff>219075</xdr:rowOff>
                  </to>
                </anchor>
              </controlPr>
            </control>
          </mc:Choice>
        </mc:AlternateContent>
        <mc:AlternateContent xmlns:mc="http://schemas.openxmlformats.org/markup-compatibility/2006">
          <mc:Choice Requires="x14">
            <control shapeId="1191" r:id="rId75" name="Check Box 167">
              <controlPr defaultSize="0" autoFill="0" autoLine="0" autoPict="0">
                <anchor moveWithCells="1">
                  <from>
                    <xdr:col>18</xdr:col>
                    <xdr:colOff>323850</xdr:colOff>
                    <xdr:row>15</xdr:row>
                    <xdr:rowOff>133350</xdr:rowOff>
                  </from>
                  <to>
                    <xdr:col>20</xdr:col>
                    <xdr:colOff>0</xdr:colOff>
                    <xdr:row>16</xdr:row>
                    <xdr:rowOff>28575</xdr:rowOff>
                  </to>
                </anchor>
              </controlPr>
            </control>
          </mc:Choice>
        </mc:AlternateContent>
        <mc:AlternateContent xmlns:mc="http://schemas.openxmlformats.org/markup-compatibility/2006">
          <mc:Choice Requires="x14">
            <control shapeId="1196" r:id="rId76" name="Check Box 172">
              <controlPr defaultSize="0" autoFill="0" autoLine="0" autoPict="0">
                <anchor moveWithCells="1">
                  <from>
                    <xdr:col>8</xdr:col>
                    <xdr:colOff>323850</xdr:colOff>
                    <xdr:row>13</xdr:row>
                    <xdr:rowOff>333375</xdr:rowOff>
                  </from>
                  <to>
                    <xdr:col>10</xdr:col>
                    <xdr:colOff>0</xdr:colOff>
                    <xdr:row>14</xdr:row>
                    <xdr:rowOff>228600</xdr:rowOff>
                  </to>
                </anchor>
              </controlPr>
            </control>
          </mc:Choice>
        </mc:AlternateContent>
        <mc:AlternateContent xmlns:mc="http://schemas.openxmlformats.org/markup-compatibility/2006">
          <mc:Choice Requires="x14">
            <control shapeId="1197" r:id="rId77" name="Check Box 173">
              <controlPr defaultSize="0" autoFill="0" autoLine="0" autoPict="0">
                <anchor moveWithCells="1">
                  <from>
                    <xdr:col>8</xdr:col>
                    <xdr:colOff>323850</xdr:colOff>
                    <xdr:row>14</xdr:row>
                    <xdr:rowOff>142875</xdr:rowOff>
                  </from>
                  <to>
                    <xdr:col>10</xdr:col>
                    <xdr:colOff>0</xdr:colOff>
                    <xdr:row>15</xdr:row>
                    <xdr:rowOff>38100</xdr:rowOff>
                  </to>
                </anchor>
              </controlPr>
            </control>
          </mc:Choice>
        </mc:AlternateContent>
        <mc:AlternateContent xmlns:mc="http://schemas.openxmlformats.org/markup-compatibility/2006">
          <mc:Choice Requires="x14">
            <control shapeId="1198" r:id="rId78" name="Check Box 174">
              <controlPr defaultSize="0" autoFill="0" autoLine="0" autoPict="0">
                <anchor moveWithCells="1">
                  <from>
                    <xdr:col>18</xdr:col>
                    <xdr:colOff>323850</xdr:colOff>
                    <xdr:row>13</xdr:row>
                    <xdr:rowOff>323850</xdr:rowOff>
                  </from>
                  <to>
                    <xdr:col>20</xdr:col>
                    <xdr:colOff>0</xdr:colOff>
                    <xdr:row>14</xdr:row>
                    <xdr:rowOff>219075</xdr:rowOff>
                  </to>
                </anchor>
              </controlPr>
            </control>
          </mc:Choice>
        </mc:AlternateContent>
        <mc:AlternateContent xmlns:mc="http://schemas.openxmlformats.org/markup-compatibility/2006">
          <mc:Choice Requires="x14">
            <control shapeId="1199" r:id="rId79" name="Check Box 175">
              <controlPr defaultSize="0" autoFill="0" autoLine="0" autoPict="0">
                <anchor moveWithCells="1">
                  <from>
                    <xdr:col>18</xdr:col>
                    <xdr:colOff>323850</xdr:colOff>
                    <xdr:row>14</xdr:row>
                    <xdr:rowOff>133350</xdr:rowOff>
                  </from>
                  <to>
                    <xdr:col>20</xdr:col>
                    <xdr:colOff>0</xdr:colOff>
                    <xdr:row>15</xdr:row>
                    <xdr:rowOff>28575</xdr:rowOff>
                  </to>
                </anchor>
              </controlPr>
            </control>
          </mc:Choice>
        </mc:AlternateContent>
        <mc:AlternateContent xmlns:mc="http://schemas.openxmlformats.org/markup-compatibility/2006">
          <mc:Choice Requires="x14">
            <control shapeId="1200" r:id="rId80" name="Check Box 176">
              <controlPr defaultSize="0" autoFill="0" autoLine="0" autoPict="0">
                <anchor moveWithCells="1">
                  <from>
                    <xdr:col>8</xdr:col>
                    <xdr:colOff>323850</xdr:colOff>
                    <xdr:row>12</xdr:row>
                    <xdr:rowOff>333375</xdr:rowOff>
                  </from>
                  <to>
                    <xdr:col>10</xdr:col>
                    <xdr:colOff>0</xdr:colOff>
                    <xdr:row>13</xdr:row>
                    <xdr:rowOff>228600</xdr:rowOff>
                  </to>
                </anchor>
              </controlPr>
            </control>
          </mc:Choice>
        </mc:AlternateContent>
        <mc:AlternateContent xmlns:mc="http://schemas.openxmlformats.org/markup-compatibility/2006">
          <mc:Choice Requires="x14">
            <control shapeId="1201" r:id="rId81" name="Check Box 177">
              <controlPr defaultSize="0" autoFill="0" autoLine="0" autoPict="0">
                <anchor moveWithCells="1">
                  <from>
                    <xdr:col>8</xdr:col>
                    <xdr:colOff>323850</xdr:colOff>
                    <xdr:row>13</xdr:row>
                    <xdr:rowOff>142875</xdr:rowOff>
                  </from>
                  <to>
                    <xdr:col>10</xdr:col>
                    <xdr:colOff>0</xdr:colOff>
                    <xdr:row>14</xdr:row>
                    <xdr:rowOff>38100</xdr:rowOff>
                  </to>
                </anchor>
              </controlPr>
            </control>
          </mc:Choice>
        </mc:AlternateContent>
        <mc:AlternateContent xmlns:mc="http://schemas.openxmlformats.org/markup-compatibility/2006">
          <mc:Choice Requires="x14">
            <control shapeId="1202" r:id="rId82" name="Check Box 178">
              <controlPr defaultSize="0" autoFill="0" autoLine="0" autoPict="0">
                <anchor moveWithCells="1">
                  <from>
                    <xdr:col>18</xdr:col>
                    <xdr:colOff>323850</xdr:colOff>
                    <xdr:row>12</xdr:row>
                    <xdr:rowOff>323850</xdr:rowOff>
                  </from>
                  <to>
                    <xdr:col>20</xdr:col>
                    <xdr:colOff>0</xdr:colOff>
                    <xdr:row>13</xdr:row>
                    <xdr:rowOff>219075</xdr:rowOff>
                  </to>
                </anchor>
              </controlPr>
            </control>
          </mc:Choice>
        </mc:AlternateContent>
        <mc:AlternateContent xmlns:mc="http://schemas.openxmlformats.org/markup-compatibility/2006">
          <mc:Choice Requires="x14">
            <control shapeId="1203" r:id="rId83" name="Check Box 179">
              <controlPr defaultSize="0" autoFill="0" autoLine="0" autoPict="0">
                <anchor moveWithCells="1">
                  <from>
                    <xdr:col>18</xdr:col>
                    <xdr:colOff>323850</xdr:colOff>
                    <xdr:row>13</xdr:row>
                    <xdr:rowOff>133350</xdr:rowOff>
                  </from>
                  <to>
                    <xdr:col>20</xdr:col>
                    <xdr:colOff>0</xdr:colOff>
                    <xdr:row>14</xdr:row>
                    <xdr:rowOff>28575</xdr:rowOff>
                  </to>
                </anchor>
              </controlPr>
            </control>
          </mc:Choice>
        </mc:AlternateContent>
        <mc:AlternateContent xmlns:mc="http://schemas.openxmlformats.org/markup-compatibility/2006">
          <mc:Choice Requires="x14">
            <control shapeId="1204" r:id="rId84" name="Check Box 180">
              <controlPr defaultSize="0" autoFill="0" autoLine="0" autoPict="0">
                <anchor moveWithCells="1">
                  <from>
                    <xdr:col>8</xdr:col>
                    <xdr:colOff>323850</xdr:colOff>
                    <xdr:row>11</xdr:row>
                    <xdr:rowOff>333375</xdr:rowOff>
                  </from>
                  <to>
                    <xdr:col>10</xdr:col>
                    <xdr:colOff>0</xdr:colOff>
                    <xdr:row>12</xdr:row>
                    <xdr:rowOff>228600</xdr:rowOff>
                  </to>
                </anchor>
              </controlPr>
            </control>
          </mc:Choice>
        </mc:AlternateContent>
        <mc:AlternateContent xmlns:mc="http://schemas.openxmlformats.org/markup-compatibility/2006">
          <mc:Choice Requires="x14">
            <control shapeId="1205" r:id="rId85" name="Check Box 181">
              <controlPr defaultSize="0" autoFill="0" autoLine="0" autoPict="0">
                <anchor moveWithCells="1">
                  <from>
                    <xdr:col>8</xdr:col>
                    <xdr:colOff>323850</xdr:colOff>
                    <xdr:row>12</xdr:row>
                    <xdr:rowOff>142875</xdr:rowOff>
                  </from>
                  <to>
                    <xdr:col>10</xdr:col>
                    <xdr:colOff>0</xdr:colOff>
                    <xdr:row>13</xdr:row>
                    <xdr:rowOff>38100</xdr:rowOff>
                  </to>
                </anchor>
              </controlPr>
            </control>
          </mc:Choice>
        </mc:AlternateContent>
        <mc:AlternateContent xmlns:mc="http://schemas.openxmlformats.org/markup-compatibility/2006">
          <mc:Choice Requires="x14">
            <control shapeId="1206" r:id="rId86" name="Check Box 182">
              <controlPr defaultSize="0" autoFill="0" autoLine="0" autoPict="0">
                <anchor moveWithCells="1">
                  <from>
                    <xdr:col>18</xdr:col>
                    <xdr:colOff>323850</xdr:colOff>
                    <xdr:row>11</xdr:row>
                    <xdr:rowOff>323850</xdr:rowOff>
                  </from>
                  <to>
                    <xdr:col>20</xdr:col>
                    <xdr:colOff>0</xdr:colOff>
                    <xdr:row>12</xdr:row>
                    <xdr:rowOff>219075</xdr:rowOff>
                  </to>
                </anchor>
              </controlPr>
            </control>
          </mc:Choice>
        </mc:AlternateContent>
        <mc:AlternateContent xmlns:mc="http://schemas.openxmlformats.org/markup-compatibility/2006">
          <mc:Choice Requires="x14">
            <control shapeId="1207" r:id="rId87" name="Check Box 183">
              <controlPr defaultSize="0" autoFill="0" autoLine="0" autoPict="0">
                <anchor moveWithCells="1">
                  <from>
                    <xdr:col>18</xdr:col>
                    <xdr:colOff>323850</xdr:colOff>
                    <xdr:row>12</xdr:row>
                    <xdr:rowOff>133350</xdr:rowOff>
                  </from>
                  <to>
                    <xdr:col>20</xdr:col>
                    <xdr:colOff>0</xdr:colOff>
                    <xdr:row>13</xdr:row>
                    <xdr:rowOff>28575</xdr:rowOff>
                  </to>
                </anchor>
              </controlPr>
            </control>
          </mc:Choice>
        </mc:AlternateContent>
        <mc:AlternateContent xmlns:mc="http://schemas.openxmlformats.org/markup-compatibility/2006">
          <mc:Choice Requires="x14">
            <control shapeId="1208" r:id="rId88" name="Check Box 184">
              <controlPr defaultSize="0" autoFill="0" autoLine="0" autoPict="0">
                <anchor moveWithCells="1">
                  <from>
                    <xdr:col>8</xdr:col>
                    <xdr:colOff>323850</xdr:colOff>
                    <xdr:row>10</xdr:row>
                    <xdr:rowOff>333375</xdr:rowOff>
                  </from>
                  <to>
                    <xdr:col>10</xdr:col>
                    <xdr:colOff>0</xdr:colOff>
                    <xdr:row>11</xdr:row>
                    <xdr:rowOff>228600</xdr:rowOff>
                  </to>
                </anchor>
              </controlPr>
            </control>
          </mc:Choice>
        </mc:AlternateContent>
        <mc:AlternateContent xmlns:mc="http://schemas.openxmlformats.org/markup-compatibility/2006">
          <mc:Choice Requires="x14">
            <control shapeId="1209" r:id="rId89" name="Check Box 185">
              <controlPr defaultSize="0" autoFill="0" autoLine="0" autoPict="0">
                <anchor moveWithCells="1">
                  <from>
                    <xdr:col>8</xdr:col>
                    <xdr:colOff>323850</xdr:colOff>
                    <xdr:row>11</xdr:row>
                    <xdr:rowOff>142875</xdr:rowOff>
                  </from>
                  <to>
                    <xdr:col>10</xdr:col>
                    <xdr:colOff>0</xdr:colOff>
                    <xdr:row>12</xdr:row>
                    <xdr:rowOff>38100</xdr:rowOff>
                  </to>
                </anchor>
              </controlPr>
            </control>
          </mc:Choice>
        </mc:AlternateContent>
        <mc:AlternateContent xmlns:mc="http://schemas.openxmlformats.org/markup-compatibility/2006">
          <mc:Choice Requires="x14">
            <control shapeId="1210" r:id="rId90" name="Check Box 186">
              <controlPr defaultSize="0" autoFill="0" autoLine="0" autoPict="0">
                <anchor moveWithCells="1">
                  <from>
                    <xdr:col>18</xdr:col>
                    <xdr:colOff>323850</xdr:colOff>
                    <xdr:row>10</xdr:row>
                    <xdr:rowOff>323850</xdr:rowOff>
                  </from>
                  <to>
                    <xdr:col>20</xdr:col>
                    <xdr:colOff>0</xdr:colOff>
                    <xdr:row>11</xdr:row>
                    <xdr:rowOff>219075</xdr:rowOff>
                  </to>
                </anchor>
              </controlPr>
            </control>
          </mc:Choice>
        </mc:AlternateContent>
        <mc:AlternateContent xmlns:mc="http://schemas.openxmlformats.org/markup-compatibility/2006">
          <mc:Choice Requires="x14">
            <control shapeId="1211" r:id="rId91" name="Check Box 187">
              <controlPr defaultSize="0" autoFill="0" autoLine="0" autoPict="0">
                <anchor moveWithCells="1">
                  <from>
                    <xdr:col>18</xdr:col>
                    <xdr:colOff>323850</xdr:colOff>
                    <xdr:row>11</xdr:row>
                    <xdr:rowOff>133350</xdr:rowOff>
                  </from>
                  <to>
                    <xdr:col>20</xdr:col>
                    <xdr:colOff>0</xdr:colOff>
                    <xdr:row>12</xdr:row>
                    <xdr:rowOff>28575</xdr:rowOff>
                  </to>
                </anchor>
              </controlPr>
            </control>
          </mc:Choice>
        </mc:AlternateContent>
        <mc:AlternateContent xmlns:mc="http://schemas.openxmlformats.org/markup-compatibility/2006">
          <mc:Choice Requires="x14">
            <control shapeId="1212" r:id="rId92" name="Check Box 188">
              <controlPr defaultSize="0" autoFill="0" autoLine="0" autoPict="0">
                <anchor moveWithCells="1">
                  <from>
                    <xdr:col>8</xdr:col>
                    <xdr:colOff>323850</xdr:colOff>
                    <xdr:row>9</xdr:row>
                    <xdr:rowOff>333375</xdr:rowOff>
                  </from>
                  <to>
                    <xdr:col>10</xdr:col>
                    <xdr:colOff>0</xdr:colOff>
                    <xdr:row>10</xdr:row>
                    <xdr:rowOff>228600</xdr:rowOff>
                  </to>
                </anchor>
              </controlPr>
            </control>
          </mc:Choice>
        </mc:AlternateContent>
        <mc:AlternateContent xmlns:mc="http://schemas.openxmlformats.org/markup-compatibility/2006">
          <mc:Choice Requires="x14">
            <control shapeId="1213" r:id="rId93" name="Check Box 189">
              <controlPr defaultSize="0" autoFill="0" autoLine="0" autoPict="0">
                <anchor moveWithCells="1">
                  <from>
                    <xdr:col>8</xdr:col>
                    <xdr:colOff>323850</xdr:colOff>
                    <xdr:row>10</xdr:row>
                    <xdr:rowOff>142875</xdr:rowOff>
                  </from>
                  <to>
                    <xdr:col>10</xdr:col>
                    <xdr:colOff>0</xdr:colOff>
                    <xdr:row>11</xdr:row>
                    <xdr:rowOff>38100</xdr:rowOff>
                  </to>
                </anchor>
              </controlPr>
            </control>
          </mc:Choice>
        </mc:AlternateContent>
        <mc:AlternateContent xmlns:mc="http://schemas.openxmlformats.org/markup-compatibility/2006">
          <mc:Choice Requires="x14">
            <control shapeId="1214" r:id="rId94" name="Check Box 190">
              <controlPr defaultSize="0" autoFill="0" autoLine="0" autoPict="0">
                <anchor moveWithCells="1">
                  <from>
                    <xdr:col>18</xdr:col>
                    <xdr:colOff>323850</xdr:colOff>
                    <xdr:row>9</xdr:row>
                    <xdr:rowOff>323850</xdr:rowOff>
                  </from>
                  <to>
                    <xdr:col>20</xdr:col>
                    <xdr:colOff>0</xdr:colOff>
                    <xdr:row>10</xdr:row>
                    <xdr:rowOff>219075</xdr:rowOff>
                  </to>
                </anchor>
              </controlPr>
            </control>
          </mc:Choice>
        </mc:AlternateContent>
        <mc:AlternateContent xmlns:mc="http://schemas.openxmlformats.org/markup-compatibility/2006">
          <mc:Choice Requires="x14">
            <control shapeId="1215" r:id="rId95" name="Check Box 191">
              <controlPr defaultSize="0" autoFill="0" autoLine="0" autoPict="0">
                <anchor moveWithCells="1">
                  <from>
                    <xdr:col>18</xdr:col>
                    <xdr:colOff>323850</xdr:colOff>
                    <xdr:row>10</xdr:row>
                    <xdr:rowOff>133350</xdr:rowOff>
                  </from>
                  <to>
                    <xdr:col>20</xdr:col>
                    <xdr:colOff>0</xdr:colOff>
                    <xdr:row>11</xdr:row>
                    <xdr:rowOff>28575</xdr:rowOff>
                  </to>
                </anchor>
              </controlPr>
            </control>
          </mc:Choice>
        </mc:AlternateContent>
        <mc:AlternateContent xmlns:mc="http://schemas.openxmlformats.org/markup-compatibility/2006">
          <mc:Choice Requires="x14">
            <control shapeId="1216" r:id="rId96" name="Check Box 192">
              <controlPr defaultSize="0" autoFill="0" autoLine="0" autoPict="0">
                <anchor moveWithCells="1">
                  <from>
                    <xdr:col>8</xdr:col>
                    <xdr:colOff>323850</xdr:colOff>
                    <xdr:row>8</xdr:row>
                    <xdr:rowOff>333375</xdr:rowOff>
                  </from>
                  <to>
                    <xdr:col>10</xdr:col>
                    <xdr:colOff>0</xdr:colOff>
                    <xdr:row>9</xdr:row>
                    <xdr:rowOff>228600</xdr:rowOff>
                  </to>
                </anchor>
              </controlPr>
            </control>
          </mc:Choice>
        </mc:AlternateContent>
        <mc:AlternateContent xmlns:mc="http://schemas.openxmlformats.org/markup-compatibility/2006">
          <mc:Choice Requires="x14">
            <control shapeId="1217" r:id="rId97" name="Check Box 193">
              <controlPr defaultSize="0" autoFill="0" autoLine="0" autoPict="0">
                <anchor moveWithCells="1">
                  <from>
                    <xdr:col>8</xdr:col>
                    <xdr:colOff>323850</xdr:colOff>
                    <xdr:row>9</xdr:row>
                    <xdr:rowOff>142875</xdr:rowOff>
                  </from>
                  <to>
                    <xdr:col>10</xdr:col>
                    <xdr:colOff>0</xdr:colOff>
                    <xdr:row>10</xdr:row>
                    <xdr:rowOff>38100</xdr:rowOff>
                  </to>
                </anchor>
              </controlPr>
            </control>
          </mc:Choice>
        </mc:AlternateContent>
        <mc:AlternateContent xmlns:mc="http://schemas.openxmlformats.org/markup-compatibility/2006">
          <mc:Choice Requires="x14">
            <control shapeId="1218" r:id="rId98" name="Check Box 194">
              <controlPr defaultSize="0" autoFill="0" autoLine="0" autoPict="0">
                <anchor moveWithCells="1">
                  <from>
                    <xdr:col>18</xdr:col>
                    <xdr:colOff>323850</xdr:colOff>
                    <xdr:row>8</xdr:row>
                    <xdr:rowOff>323850</xdr:rowOff>
                  </from>
                  <to>
                    <xdr:col>20</xdr:col>
                    <xdr:colOff>0</xdr:colOff>
                    <xdr:row>9</xdr:row>
                    <xdr:rowOff>219075</xdr:rowOff>
                  </to>
                </anchor>
              </controlPr>
            </control>
          </mc:Choice>
        </mc:AlternateContent>
        <mc:AlternateContent xmlns:mc="http://schemas.openxmlformats.org/markup-compatibility/2006">
          <mc:Choice Requires="x14">
            <control shapeId="1219" r:id="rId99" name="Check Box 195">
              <controlPr defaultSize="0" autoFill="0" autoLine="0" autoPict="0">
                <anchor moveWithCells="1">
                  <from>
                    <xdr:col>18</xdr:col>
                    <xdr:colOff>323850</xdr:colOff>
                    <xdr:row>9</xdr:row>
                    <xdr:rowOff>133350</xdr:rowOff>
                  </from>
                  <to>
                    <xdr:col>20</xdr:col>
                    <xdr:colOff>0</xdr:colOff>
                    <xdr:row>10</xdr:row>
                    <xdr:rowOff>28575</xdr:rowOff>
                  </to>
                </anchor>
              </controlPr>
            </control>
          </mc:Choice>
        </mc:AlternateContent>
        <mc:AlternateContent xmlns:mc="http://schemas.openxmlformats.org/markup-compatibility/2006">
          <mc:Choice Requires="x14">
            <control shapeId="1220" r:id="rId100" name="Check Box 196">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1221" r:id="rId101" name="Check Box 197">
              <controlPr defaultSize="0" autoFill="0" autoLine="0" autoPict="0">
                <anchor moveWithCells="1">
                  <from>
                    <xdr:col>8</xdr:col>
                    <xdr:colOff>323850</xdr:colOff>
                    <xdr:row>8</xdr:row>
                    <xdr:rowOff>142875</xdr:rowOff>
                  </from>
                  <to>
                    <xdr:col>10</xdr:col>
                    <xdr:colOff>0</xdr:colOff>
                    <xdr:row>9</xdr:row>
                    <xdr:rowOff>38100</xdr:rowOff>
                  </to>
                </anchor>
              </controlPr>
            </control>
          </mc:Choice>
        </mc:AlternateContent>
        <mc:AlternateContent xmlns:mc="http://schemas.openxmlformats.org/markup-compatibility/2006">
          <mc:Choice Requires="x14">
            <control shapeId="1222" r:id="rId102" name="Check Box 198">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mc:AlternateContent xmlns:mc="http://schemas.openxmlformats.org/markup-compatibility/2006">
          <mc:Choice Requires="x14">
            <control shapeId="1223" r:id="rId103" name="Check Box 199">
              <controlPr defaultSize="0" autoFill="0" autoLine="0" autoPict="0">
                <anchor moveWithCells="1">
                  <from>
                    <xdr:col>18</xdr:col>
                    <xdr:colOff>323850</xdr:colOff>
                    <xdr:row>8</xdr:row>
                    <xdr:rowOff>133350</xdr:rowOff>
                  </from>
                  <to>
                    <xdr:col>20</xdr:col>
                    <xdr:colOff>0</xdr:colOff>
                    <xdr:row>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入力フォーム!$AZ$19:$AZ$21</xm:f>
          </x14:formula1>
          <xm:sqref>D9:D23</xm:sqref>
        </x14:dataValidation>
        <x14:dataValidation type="list" allowBlank="1" showInputMessage="1" showErrorMessage="1">
          <x14:formula1>
            <xm:f>入力フォーム!$AS$19:$AS$21</xm:f>
          </x14:formula1>
          <xm:sqref>S1:T1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N30"/>
  <sheetViews>
    <sheetView showWhiteSpace="0" zoomScaleNormal="100" zoomScaleSheetLayoutView="100" workbookViewId="0">
      <selection activeCell="G2" sqref="G2"/>
    </sheetView>
  </sheetViews>
  <sheetFormatPr defaultColWidth="4.5" defaultRowHeight="28.35" customHeight="1" x14ac:dyDescent="0.4"/>
  <cols>
    <col min="1" max="26" width="4.5" style="8"/>
    <col min="27" max="31" width="0" style="8" hidden="1" customWidth="1"/>
    <col min="32" max="16384" width="4.5" style="8"/>
  </cols>
  <sheetData>
    <row r="1" spans="1:40" ht="28.35" customHeight="1" x14ac:dyDescent="0.4">
      <c r="A1" s="102" t="s">
        <v>72</v>
      </c>
      <c r="B1" s="102"/>
      <c r="C1" s="102"/>
      <c r="D1" s="102"/>
      <c r="E1" s="102"/>
      <c r="F1" s="102"/>
      <c r="G1" s="102"/>
      <c r="H1" s="100" t="s">
        <v>71</v>
      </c>
      <c r="I1" s="100"/>
      <c r="J1" s="100"/>
      <c r="K1" s="100"/>
      <c r="L1" s="100"/>
      <c r="M1" s="100"/>
      <c r="N1" s="100"/>
      <c r="O1" s="101"/>
      <c r="P1" s="93" t="s">
        <v>48</v>
      </c>
      <c r="Q1" s="82"/>
      <c r="R1" s="82"/>
      <c r="S1" s="94"/>
      <c r="T1" s="95"/>
      <c r="U1" s="1"/>
      <c r="V1" s="1"/>
      <c r="W1" s="1"/>
      <c r="X1" s="1"/>
      <c r="Y1" s="1"/>
      <c r="Z1" s="1"/>
      <c r="AA1" s="1" t="e">
        <f>VLOOKUP($S$1,入力フォーム!$AS$19:$AV$21,3,FALSE)</f>
        <v>#N/A</v>
      </c>
      <c r="AB1" s="1" t="e">
        <f>VLOOKUP($S$1,入力フォーム!$AS$19:$AV$21,4,FALSE)</f>
        <v>#N/A</v>
      </c>
      <c r="AC1" s="1"/>
      <c r="AD1" s="1" t="e">
        <f>AA1</f>
        <v>#N/A</v>
      </c>
      <c r="AE1" s="1" t="e">
        <f>AB1</f>
        <v>#N/A</v>
      </c>
      <c r="AF1" s="1"/>
      <c r="AG1" s="1"/>
      <c r="AH1" s="1"/>
      <c r="AI1" s="1"/>
      <c r="AJ1" s="1"/>
      <c r="AK1" s="1"/>
      <c r="AL1" s="1"/>
      <c r="AM1" s="1"/>
      <c r="AN1" s="1"/>
    </row>
    <row r="2" spans="1:40" ht="28.35" customHeight="1" x14ac:dyDescent="0.4">
      <c r="A2" s="90" t="s">
        <v>4</v>
      </c>
      <c r="B2" s="91"/>
      <c r="C2" s="91"/>
      <c r="D2" s="91"/>
      <c r="E2" s="91"/>
      <c r="F2" s="9" t="s">
        <v>5</v>
      </c>
      <c r="G2" s="19"/>
      <c r="H2" s="9" t="s">
        <v>6</v>
      </c>
      <c r="I2" s="10">
        <f>MAX(G2,識別表1!G2,識別表3!G2,識別表4!G2,識別表5!G2)</f>
        <v>1</v>
      </c>
      <c r="J2" s="93" t="s">
        <v>7</v>
      </c>
      <c r="K2" s="82"/>
      <c r="L2" s="103"/>
      <c r="M2" s="103"/>
      <c r="N2" s="103"/>
      <c r="O2" s="104"/>
      <c r="P2" s="81" t="s">
        <v>8</v>
      </c>
      <c r="Q2" s="82"/>
      <c r="R2" s="88"/>
      <c r="S2" s="88"/>
      <c r="T2" s="89"/>
      <c r="U2" s="1"/>
      <c r="V2" s="1"/>
      <c r="W2" s="1"/>
      <c r="X2" s="1"/>
      <c r="Y2" s="1"/>
      <c r="Z2" s="1"/>
      <c r="AA2" s="1"/>
      <c r="AB2" s="1"/>
      <c r="AC2" s="1"/>
      <c r="AD2" s="1"/>
      <c r="AE2" s="1"/>
      <c r="AF2" s="1"/>
      <c r="AG2" s="1"/>
      <c r="AH2" s="1"/>
      <c r="AI2" s="1"/>
      <c r="AJ2" s="1"/>
      <c r="AK2" s="1"/>
      <c r="AL2" s="1"/>
      <c r="AM2" s="1"/>
      <c r="AN2" s="1"/>
    </row>
    <row r="3" spans="1:40" ht="28.35" customHeight="1" x14ac:dyDescent="0.4">
      <c r="A3" s="90" t="s">
        <v>0</v>
      </c>
      <c r="B3" s="91"/>
      <c r="C3" s="92"/>
      <c r="D3" s="98" t="str">
        <f>申請者情報!$C$3&amp;"　"&amp;申請者情報!$C$4&amp;IF(申請者情報!C10="特定計量器製造事業者","　(製造)",IF(申請者情報!C10="特定計量器修理事業者","　(修理)",IF(申請者情報!C10="輸入事業者","　(輸入)","")))</f>
        <v>　</v>
      </c>
      <c r="E3" s="98"/>
      <c r="F3" s="98"/>
      <c r="G3" s="98"/>
      <c r="H3" s="98"/>
      <c r="I3" s="98"/>
      <c r="J3" s="98"/>
      <c r="K3" s="98"/>
      <c r="L3" s="98"/>
      <c r="M3" s="98"/>
      <c r="N3" s="98"/>
      <c r="O3" s="99"/>
      <c r="P3" s="81" t="s">
        <v>10</v>
      </c>
      <c r="Q3" s="82"/>
      <c r="R3" s="96"/>
      <c r="S3" s="96"/>
      <c r="T3" s="97"/>
      <c r="U3" s="1"/>
      <c r="V3" s="1"/>
      <c r="W3" s="1"/>
      <c r="X3" s="1"/>
      <c r="Y3" s="1"/>
      <c r="AF3" s="21"/>
      <c r="AG3" s="21"/>
      <c r="AH3" s="21"/>
      <c r="AI3" s="21"/>
      <c r="AJ3" s="21"/>
    </row>
    <row r="4" spans="1:40" s="47" customFormat="1" ht="28.35" customHeight="1" x14ac:dyDescent="0.4">
      <c r="A4" s="119" t="s">
        <v>133</v>
      </c>
      <c r="B4" s="120"/>
      <c r="C4" s="121"/>
      <c r="D4" s="122" t="s">
        <v>134</v>
      </c>
      <c r="E4" s="123"/>
      <c r="F4" s="123"/>
      <c r="G4" s="124"/>
      <c r="H4" s="124"/>
      <c r="I4" s="125"/>
      <c r="J4" s="85" t="s">
        <v>139</v>
      </c>
      <c r="K4" s="86"/>
      <c r="L4" s="126"/>
      <c r="M4" s="126"/>
      <c r="N4" s="126"/>
      <c r="O4" s="127"/>
      <c r="P4" s="85" t="s">
        <v>135</v>
      </c>
      <c r="Q4" s="86"/>
      <c r="R4" s="124" t="s">
        <v>136</v>
      </c>
      <c r="S4" s="124"/>
      <c r="T4" s="125"/>
    </row>
    <row r="5" spans="1:40" ht="28.35" customHeight="1" x14ac:dyDescent="0.4">
      <c r="A5" s="87" t="s">
        <v>9</v>
      </c>
      <c r="B5" s="87"/>
      <c r="C5" s="81"/>
      <c r="D5" s="129"/>
      <c r="E5" s="130"/>
      <c r="F5" s="130"/>
      <c r="G5" s="130"/>
      <c r="H5" s="130"/>
      <c r="I5" s="130"/>
      <c r="J5" s="81" t="s">
        <v>11</v>
      </c>
      <c r="K5" s="82"/>
      <c r="L5" s="126"/>
      <c r="M5" s="126"/>
      <c r="N5" s="126"/>
      <c r="O5" s="127"/>
      <c r="P5" s="81" t="s">
        <v>12</v>
      </c>
      <c r="Q5" s="82"/>
      <c r="R5" s="83"/>
      <c r="S5" s="83"/>
      <c r="T5" s="84"/>
      <c r="U5" s="47"/>
      <c r="V5" s="47"/>
      <c r="W5" s="47"/>
      <c r="X5" s="47"/>
      <c r="Y5" s="47"/>
      <c r="AA5" s="21"/>
      <c r="AB5" s="21"/>
      <c r="AC5" s="21"/>
      <c r="AD5" s="21"/>
      <c r="AE5" s="21"/>
    </row>
    <row r="6" spans="1:40" s="47" customFormat="1" ht="28.35" customHeight="1" x14ac:dyDescent="0.4">
      <c r="A6" s="109" t="s">
        <v>130</v>
      </c>
      <c r="B6" s="109"/>
      <c r="C6" s="158"/>
      <c r="D6" s="111" t="s">
        <v>131</v>
      </c>
      <c r="E6" s="112"/>
      <c r="F6" s="113"/>
      <c r="G6" s="114"/>
      <c r="H6" s="114"/>
      <c r="I6" s="114"/>
      <c r="J6" s="114"/>
      <c r="K6" s="114"/>
      <c r="L6" s="114"/>
      <c r="M6" s="114"/>
      <c r="N6" s="114"/>
      <c r="O6" s="114"/>
      <c r="P6" s="114"/>
      <c r="Q6" s="114"/>
      <c r="R6" s="114"/>
      <c r="S6" s="114"/>
      <c r="T6" s="115"/>
      <c r="U6" s="8"/>
      <c r="V6" s="8"/>
      <c r="W6" s="8"/>
      <c r="X6" s="8"/>
      <c r="Y6" s="8"/>
    </row>
    <row r="7" spans="1:40" ht="28.35" customHeight="1" x14ac:dyDescent="0.4">
      <c r="A7" s="109"/>
      <c r="B7" s="109"/>
      <c r="C7" s="158"/>
      <c r="D7" s="116" t="s">
        <v>132</v>
      </c>
      <c r="E7" s="112"/>
      <c r="F7" s="113"/>
      <c r="G7" s="117"/>
      <c r="H7" s="117"/>
      <c r="I7" s="117"/>
      <c r="J7" s="117"/>
      <c r="K7" s="117"/>
      <c r="L7" s="117"/>
      <c r="M7" s="117"/>
      <c r="N7" s="117"/>
      <c r="O7" s="117"/>
      <c r="P7" s="117"/>
      <c r="Q7" s="117"/>
      <c r="R7" s="117"/>
      <c r="S7" s="117"/>
      <c r="T7" s="118"/>
      <c r="U7" s="47"/>
      <c r="V7" s="47"/>
      <c r="W7" s="47"/>
      <c r="X7" s="47"/>
      <c r="Y7" s="47"/>
      <c r="AA7" s="21"/>
      <c r="AB7" s="21"/>
      <c r="AC7" s="21"/>
      <c r="AD7" s="21"/>
      <c r="AE7" s="21"/>
    </row>
    <row r="8" spans="1:40" ht="18.75" x14ac:dyDescent="0.4">
      <c r="A8" s="61" t="s">
        <v>13</v>
      </c>
      <c r="B8" s="72" t="s">
        <v>14</v>
      </c>
      <c r="C8" s="72"/>
      <c r="D8" s="72"/>
      <c r="E8" s="62" t="s">
        <v>17</v>
      </c>
      <c r="F8" s="72" t="s">
        <v>141</v>
      </c>
      <c r="G8" s="72"/>
      <c r="H8" s="62" t="s">
        <v>137</v>
      </c>
      <c r="I8" s="62" t="s">
        <v>18</v>
      </c>
      <c r="J8" s="63" t="s">
        <v>16</v>
      </c>
      <c r="K8" s="61" t="s">
        <v>13</v>
      </c>
      <c r="L8" s="72" t="s">
        <v>14</v>
      </c>
      <c r="M8" s="72"/>
      <c r="N8" s="72"/>
      <c r="O8" s="62" t="s">
        <v>17</v>
      </c>
      <c r="P8" s="72" t="s">
        <v>141</v>
      </c>
      <c r="Q8" s="72"/>
      <c r="R8" s="62" t="s">
        <v>137</v>
      </c>
      <c r="S8" s="62" t="s">
        <v>18</v>
      </c>
      <c r="T8" s="63" t="s">
        <v>16</v>
      </c>
      <c r="U8" s="48"/>
      <c r="AA8" s="21"/>
      <c r="AB8" s="21"/>
      <c r="AC8" s="21"/>
      <c r="AD8" s="21"/>
      <c r="AE8" s="21"/>
    </row>
    <row r="9" spans="1:40" ht="28.35" customHeight="1" x14ac:dyDescent="0.4">
      <c r="A9" s="49">
        <v>1</v>
      </c>
      <c r="B9" s="128"/>
      <c r="C9" s="128"/>
      <c r="D9" s="50"/>
      <c r="E9" s="51"/>
      <c r="F9" s="131"/>
      <c r="G9" s="131"/>
      <c r="H9" s="52"/>
      <c r="I9" s="53" t="s">
        <v>138</v>
      </c>
      <c r="J9" s="54"/>
      <c r="K9" s="49">
        <v>16</v>
      </c>
      <c r="L9" s="128"/>
      <c r="M9" s="128"/>
      <c r="N9" s="50"/>
      <c r="O9" s="51"/>
      <c r="P9" s="131"/>
      <c r="Q9" s="131"/>
      <c r="R9" s="52"/>
      <c r="S9" s="53" t="s">
        <v>138</v>
      </c>
      <c r="T9" s="54"/>
      <c r="U9" s="48"/>
      <c r="AA9" s="21" t="e">
        <f t="shared" ref="AA9:AA23" si="0">B9*AB9</f>
        <v>#N/A</v>
      </c>
      <c r="AB9" s="21" t="e">
        <f>VLOOKUP(D9,入力フォーム!$AZ$19:$BA$21,2,FALSE)</f>
        <v>#N/A</v>
      </c>
      <c r="AC9" s="21"/>
      <c r="AD9" s="21" t="e">
        <f>L9*AE9</f>
        <v>#N/A</v>
      </c>
      <c r="AE9" s="21" t="e">
        <f>VLOOKUP(N9,入力フォーム!$AZ$19:$BA$21,2,FALSE)</f>
        <v>#N/A</v>
      </c>
    </row>
    <row r="10" spans="1:40" ht="28.35" customHeight="1" x14ac:dyDescent="0.4">
      <c r="A10" s="49">
        <v>2</v>
      </c>
      <c r="B10" s="128"/>
      <c r="C10" s="128"/>
      <c r="D10" s="50"/>
      <c r="E10" s="51"/>
      <c r="F10" s="131"/>
      <c r="G10" s="131"/>
      <c r="H10" s="52"/>
      <c r="I10" s="53" t="s">
        <v>138</v>
      </c>
      <c r="J10" s="54"/>
      <c r="K10" s="49">
        <v>17</v>
      </c>
      <c r="L10" s="128"/>
      <c r="M10" s="128"/>
      <c r="N10" s="50"/>
      <c r="O10" s="51"/>
      <c r="P10" s="131"/>
      <c r="Q10" s="131"/>
      <c r="R10" s="52"/>
      <c r="S10" s="53" t="s">
        <v>138</v>
      </c>
      <c r="T10" s="54"/>
      <c r="U10" s="48"/>
      <c r="AA10" s="21" t="e">
        <f t="shared" si="0"/>
        <v>#N/A</v>
      </c>
      <c r="AB10" s="21" t="e">
        <f>VLOOKUP(D10,入力フォーム!$AZ$19:$BA$21,2,FALSE)</f>
        <v>#N/A</v>
      </c>
      <c r="AC10" s="21"/>
      <c r="AD10" s="21" t="e">
        <f t="shared" ref="AD10:AD23" si="1">L10*AE10</f>
        <v>#N/A</v>
      </c>
      <c r="AE10" s="21" t="e">
        <f>VLOOKUP(N10,入力フォーム!$AZ$19:$BA$21,2,FALSE)</f>
        <v>#N/A</v>
      </c>
    </row>
    <row r="11" spans="1:40" ht="28.35" customHeight="1" x14ac:dyDescent="0.4">
      <c r="A11" s="49">
        <v>3</v>
      </c>
      <c r="B11" s="128"/>
      <c r="C11" s="128"/>
      <c r="D11" s="50"/>
      <c r="E11" s="50"/>
      <c r="F11" s="131"/>
      <c r="G11" s="131"/>
      <c r="H11" s="52"/>
      <c r="I11" s="53" t="s">
        <v>138</v>
      </c>
      <c r="J11" s="54"/>
      <c r="K11" s="49">
        <v>18</v>
      </c>
      <c r="L11" s="128"/>
      <c r="M11" s="128"/>
      <c r="N11" s="50"/>
      <c r="O11" s="51"/>
      <c r="P11" s="131"/>
      <c r="Q11" s="131"/>
      <c r="R11" s="52"/>
      <c r="S11" s="53" t="s">
        <v>138</v>
      </c>
      <c r="T11" s="54"/>
      <c r="U11" s="48"/>
      <c r="AA11" s="21" t="e">
        <f t="shared" si="0"/>
        <v>#N/A</v>
      </c>
      <c r="AB11" s="21" t="e">
        <f>VLOOKUP(D11,入力フォーム!$AZ$19:$BA$21,2,FALSE)</f>
        <v>#N/A</v>
      </c>
      <c r="AC11" s="21"/>
      <c r="AD11" s="21" t="e">
        <f t="shared" si="1"/>
        <v>#N/A</v>
      </c>
      <c r="AE11" s="21" t="e">
        <f>VLOOKUP(N11,入力フォーム!$AZ$19:$BA$21,2,FALSE)</f>
        <v>#N/A</v>
      </c>
    </row>
    <row r="12" spans="1:40" ht="28.35" customHeight="1" x14ac:dyDescent="0.4">
      <c r="A12" s="49">
        <v>4</v>
      </c>
      <c r="B12" s="128"/>
      <c r="C12" s="128"/>
      <c r="D12" s="50"/>
      <c r="E12" s="50"/>
      <c r="F12" s="131"/>
      <c r="G12" s="131"/>
      <c r="H12" s="52"/>
      <c r="I12" s="53" t="s">
        <v>138</v>
      </c>
      <c r="J12" s="54"/>
      <c r="K12" s="49">
        <v>19</v>
      </c>
      <c r="L12" s="128"/>
      <c r="M12" s="128"/>
      <c r="N12" s="50"/>
      <c r="O12" s="51"/>
      <c r="P12" s="131"/>
      <c r="Q12" s="131"/>
      <c r="R12" s="52"/>
      <c r="S12" s="53" t="s">
        <v>138</v>
      </c>
      <c r="T12" s="54"/>
      <c r="U12" s="48"/>
      <c r="AA12" s="21" t="e">
        <f t="shared" si="0"/>
        <v>#N/A</v>
      </c>
      <c r="AB12" s="21" t="e">
        <f>VLOOKUP(D12,入力フォーム!$AZ$19:$BA$21,2,FALSE)</f>
        <v>#N/A</v>
      </c>
      <c r="AC12" s="21"/>
      <c r="AD12" s="21" t="e">
        <f t="shared" si="1"/>
        <v>#N/A</v>
      </c>
      <c r="AE12" s="21" t="e">
        <f>VLOOKUP(N12,入力フォーム!$AZ$19:$BA$21,2,FALSE)</f>
        <v>#N/A</v>
      </c>
    </row>
    <row r="13" spans="1:40" ht="28.35" customHeight="1" x14ac:dyDescent="0.4">
      <c r="A13" s="49">
        <v>5</v>
      </c>
      <c r="B13" s="128"/>
      <c r="C13" s="128"/>
      <c r="D13" s="50"/>
      <c r="E13" s="50"/>
      <c r="F13" s="131"/>
      <c r="G13" s="131"/>
      <c r="H13" s="52"/>
      <c r="I13" s="53" t="s">
        <v>138</v>
      </c>
      <c r="J13" s="54"/>
      <c r="K13" s="49">
        <v>20</v>
      </c>
      <c r="L13" s="128"/>
      <c r="M13" s="128"/>
      <c r="N13" s="50"/>
      <c r="O13" s="51"/>
      <c r="P13" s="131"/>
      <c r="Q13" s="131"/>
      <c r="R13" s="52"/>
      <c r="S13" s="53" t="s">
        <v>138</v>
      </c>
      <c r="T13" s="54"/>
      <c r="U13" s="48"/>
      <c r="AA13" s="21" t="e">
        <f t="shared" si="0"/>
        <v>#N/A</v>
      </c>
      <c r="AB13" s="21" t="e">
        <f>VLOOKUP(D13,入力フォーム!$AZ$19:$BA$21,2,FALSE)</f>
        <v>#N/A</v>
      </c>
      <c r="AC13" s="21"/>
      <c r="AD13" s="21" t="e">
        <f t="shared" si="1"/>
        <v>#N/A</v>
      </c>
      <c r="AE13" s="21" t="e">
        <f>VLOOKUP(N13,入力フォーム!$AZ$19:$BA$21,2,FALSE)</f>
        <v>#N/A</v>
      </c>
    </row>
    <row r="14" spans="1:40" ht="28.35" customHeight="1" x14ac:dyDescent="0.4">
      <c r="A14" s="49">
        <v>6</v>
      </c>
      <c r="B14" s="128"/>
      <c r="C14" s="128"/>
      <c r="D14" s="50"/>
      <c r="E14" s="50"/>
      <c r="F14" s="131"/>
      <c r="G14" s="131"/>
      <c r="H14" s="52"/>
      <c r="I14" s="53" t="s">
        <v>138</v>
      </c>
      <c r="J14" s="54"/>
      <c r="K14" s="49">
        <v>21</v>
      </c>
      <c r="L14" s="128"/>
      <c r="M14" s="128"/>
      <c r="N14" s="50"/>
      <c r="O14" s="51"/>
      <c r="P14" s="131"/>
      <c r="Q14" s="131"/>
      <c r="R14" s="52"/>
      <c r="S14" s="53" t="s">
        <v>138</v>
      </c>
      <c r="T14" s="54"/>
      <c r="U14" s="48"/>
      <c r="AA14" s="21" t="e">
        <f t="shared" si="0"/>
        <v>#N/A</v>
      </c>
      <c r="AB14" s="21" t="e">
        <f>VLOOKUP(D14,入力フォーム!$AZ$19:$BA$21,2,FALSE)</f>
        <v>#N/A</v>
      </c>
      <c r="AC14" s="21"/>
      <c r="AD14" s="21" t="e">
        <f t="shared" si="1"/>
        <v>#N/A</v>
      </c>
      <c r="AE14" s="21" t="e">
        <f>VLOOKUP(N14,入力フォーム!$AZ$19:$BA$21,2,FALSE)</f>
        <v>#N/A</v>
      </c>
    </row>
    <row r="15" spans="1:40" ht="28.35" customHeight="1" x14ac:dyDescent="0.4">
      <c r="A15" s="49">
        <v>7</v>
      </c>
      <c r="B15" s="128"/>
      <c r="C15" s="128"/>
      <c r="D15" s="50"/>
      <c r="E15" s="50"/>
      <c r="F15" s="131"/>
      <c r="G15" s="131"/>
      <c r="H15" s="52"/>
      <c r="I15" s="53" t="s">
        <v>138</v>
      </c>
      <c r="J15" s="54"/>
      <c r="K15" s="49">
        <v>22</v>
      </c>
      <c r="L15" s="128"/>
      <c r="M15" s="128"/>
      <c r="N15" s="50"/>
      <c r="O15" s="51"/>
      <c r="P15" s="131"/>
      <c r="Q15" s="131"/>
      <c r="R15" s="52"/>
      <c r="S15" s="53" t="s">
        <v>138</v>
      </c>
      <c r="T15" s="54"/>
      <c r="U15" s="48"/>
      <c r="AA15" s="21" t="e">
        <f t="shared" si="0"/>
        <v>#N/A</v>
      </c>
      <c r="AB15" s="21" t="e">
        <f>VLOOKUP(D15,入力フォーム!$AZ$19:$BA$21,2,FALSE)</f>
        <v>#N/A</v>
      </c>
      <c r="AC15" s="21"/>
      <c r="AD15" s="21" t="e">
        <f t="shared" si="1"/>
        <v>#N/A</v>
      </c>
      <c r="AE15" s="21" t="e">
        <f>VLOOKUP(N15,入力フォーム!$AZ$19:$BA$21,2,FALSE)</f>
        <v>#N/A</v>
      </c>
    </row>
    <row r="16" spans="1:40" ht="28.35" customHeight="1" x14ac:dyDescent="0.4">
      <c r="A16" s="49">
        <v>8</v>
      </c>
      <c r="B16" s="128"/>
      <c r="C16" s="128"/>
      <c r="D16" s="50"/>
      <c r="E16" s="50"/>
      <c r="F16" s="131"/>
      <c r="G16" s="131"/>
      <c r="H16" s="52"/>
      <c r="I16" s="53" t="s">
        <v>138</v>
      </c>
      <c r="J16" s="54"/>
      <c r="K16" s="49">
        <v>23</v>
      </c>
      <c r="L16" s="128"/>
      <c r="M16" s="128"/>
      <c r="N16" s="50"/>
      <c r="O16" s="51"/>
      <c r="P16" s="131"/>
      <c r="Q16" s="131"/>
      <c r="R16" s="52"/>
      <c r="S16" s="53" t="s">
        <v>138</v>
      </c>
      <c r="T16" s="54"/>
      <c r="U16" s="48"/>
      <c r="AA16" s="21" t="e">
        <f t="shared" si="0"/>
        <v>#N/A</v>
      </c>
      <c r="AB16" s="21" t="e">
        <f>VLOOKUP(D16,入力フォーム!$AZ$19:$BA$21,2,FALSE)</f>
        <v>#N/A</v>
      </c>
      <c r="AC16" s="21"/>
      <c r="AD16" s="21" t="e">
        <f t="shared" si="1"/>
        <v>#N/A</v>
      </c>
      <c r="AE16" s="21" t="e">
        <f>VLOOKUP(N16,入力フォーム!$AZ$19:$BA$21,2,FALSE)</f>
        <v>#N/A</v>
      </c>
    </row>
    <row r="17" spans="1:31" ht="28.35" customHeight="1" x14ac:dyDescent="0.4">
      <c r="A17" s="49">
        <v>9</v>
      </c>
      <c r="B17" s="128"/>
      <c r="C17" s="128"/>
      <c r="D17" s="50"/>
      <c r="E17" s="50"/>
      <c r="F17" s="131"/>
      <c r="G17" s="131"/>
      <c r="H17" s="52"/>
      <c r="I17" s="53" t="s">
        <v>138</v>
      </c>
      <c r="J17" s="54"/>
      <c r="K17" s="49">
        <v>24</v>
      </c>
      <c r="L17" s="128"/>
      <c r="M17" s="128"/>
      <c r="N17" s="50"/>
      <c r="O17" s="51"/>
      <c r="P17" s="131"/>
      <c r="Q17" s="131"/>
      <c r="R17" s="52"/>
      <c r="S17" s="53" t="s">
        <v>138</v>
      </c>
      <c r="T17" s="54"/>
      <c r="U17" s="48"/>
      <c r="AA17" s="21" t="e">
        <f t="shared" si="0"/>
        <v>#N/A</v>
      </c>
      <c r="AB17" s="21" t="e">
        <f>VLOOKUP(D17,入力フォーム!$AZ$19:$BA$21,2,FALSE)</f>
        <v>#N/A</v>
      </c>
      <c r="AC17" s="21"/>
      <c r="AD17" s="21" t="e">
        <f t="shared" si="1"/>
        <v>#N/A</v>
      </c>
      <c r="AE17" s="21" t="e">
        <f>VLOOKUP(N17,入力フォーム!$AZ$19:$BA$21,2,FALSE)</f>
        <v>#N/A</v>
      </c>
    </row>
    <row r="18" spans="1:31" ht="28.35" customHeight="1" x14ac:dyDescent="0.4">
      <c r="A18" s="49">
        <v>10</v>
      </c>
      <c r="B18" s="128"/>
      <c r="C18" s="128"/>
      <c r="D18" s="50"/>
      <c r="E18" s="50"/>
      <c r="F18" s="131"/>
      <c r="G18" s="131"/>
      <c r="H18" s="52"/>
      <c r="I18" s="53" t="s">
        <v>138</v>
      </c>
      <c r="J18" s="54"/>
      <c r="K18" s="49">
        <v>25</v>
      </c>
      <c r="L18" s="128"/>
      <c r="M18" s="128"/>
      <c r="N18" s="50"/>
      <c r="O18" s="51"/>
      <c r="P18" s="131"/>
      <c r="Q18" s="131"/>
      <c r="R18" s="52"/>
      <c r="S18" s="53" t="s">
        <v>138</v>
      </c>
      <c r="T18" s="54"/>
      <c r="U18" s="48"/>
      <c r="AA18" s="21" t="e">
        <f t="shared" si="0"/>
        <v>#N/A</v>
      </c>
      <c r="AB18" s="21" t="e">
        <f>VLOOKUP(D18,入力フォーム!$AZ$19:$BA$21,2,FALSE)</f>
        <v>#N/A</v>
      </c>
      <c r="AC18" s="21"/>
      <c r="AD18" s="21" t="e">
        <f t="shared" si="1"/>
        <v>#N/A</v>
      </c>
      <c r="AE18" s="21" t="e">
        <f>VLOOKUP(N18,入力フォーム!$AZ$19:$BA$21,2,FALSE)</f>
        <v>#N/A</v>
      </c>
    </row>
    <row r="19" spans="1:31" ht="28.35" customHeight="1" x14ac:dyDescent="0.4">
      <c r="A19" s="49">
        <v>11</v>
      </c>
      <c r="B19" s="128"/>
      <c r="C19" s="128"/>
      <c r="D19" s="50"/>
      <c r="E19" s="50"/>
      <c r="F19" s="131"/>
      <c r="G19" s="131"/>
      <c r="H19" s="52"/>
      <c r="I19" s="53" t="s">
        <v>138</v>
      </c>
      <c r="J19" s="54"/>
      <c r="K19" s="49">
        <v>26</v>
      </c>
      <c r="L19" s="128"/>
      <c r="M19" s="128"/>
      <c r="N19" s="50"/>
      <c r="O19" s="51"/>
      <c r="P19" s="131"/>
      <c r="Q19" s="131"/>
      <c r="R19" s="52"/>
      <c r="S19" s="53" t="s">
        <v>138</v>
      </c>
      <c r="T19" s="54"/>
      <c r="U19" s="48"/>
      <c r="AA19" s="21" t="e">
        <f t="shared" si="0"/>
        <v>#N/A</v>
      </c>
      <c r="AB19" s="21" t="e">
        <f>VLOOKUP(D19,入力フォーム!$AZ$19:$BA$21,2,FALSE)</f>
        <v>#N/A</v>
      </c>
      <c r="AC19" s="21"/>
      <c r="AD19" s="21" t="e">
        <f t="shared" si="1"/>
        <v>#N/A</v>
      </c>
      <c r="AE19" s="21" t="e">
        <f>VLOOKUP(N19,入力フォーム!$AZ$19:$BA$21,2,FALSE)</f>
        <v>#N/A</v>
      </c>
    </row>
    <row r="20" spans="1:31" ht="28.35" customHeight="1" x14ac:dyDescent="0.4">
      <c r="A20" s="49">
        <v>12</v>
      </c>
      <c r="B20" s="128"/>
      <c r="C20" s="128"/>
      <c r="D20" s="50"/>
      <c r="E20" s="50"/>
      <c r="F20" s="131"/>
      <c r="G20" s="131"/>
      <c r="H20" s="52"/>
      <c r="I20" s="53" t="s">
        <v>138</v>
      </c>
      <c r="J20" s="54"/>
      <c r="K20" s="49">
        <v>27</v>
      </c>
      <c r="L20" s="128"/>
      <c r="M20" s="128"/>
      <c r="N20" s="50"/>
      <c r="O20" s="51"/>
      <c r="P20" s="131"/>
      <c r="Q20" s="131"/>
      <c r="R20" s="52"/>
      <c r="S20" s="53" t="s">
        <v>138</v>
      </c>
      <c r="T20" s="54"/>
      <c r="U20" s="48"/>
      <c r="AA20" s="21" t="e">
        <f t="shared" si="0"/>
        <v>#N/A</v>
      </c>
      <c r="AB20" s="21" t="e">
        <f>VLOOKUP(D20,入力フォーム!$AZ$19:$BA$21,2,FALSE)</f>
        <v>#N/A</v>
      </c>
      <c r="AC20" s="21"/>
      <c r="AD20" s="21" t="e">
        <f t="shared" si="1"/>
        <v>#N/A</v>
      </c>
      <c r="AE20" s="21" t="e">
        <f>VLOOKUP(N20,入力フォーム!$AZ$19:$BA$21,2,FALSE)</f>
        <v>#N/A</v>
      </c>
    </row>
    <row r="21" spans="1:31" ht="28.35" customHeight="1" x14ac:dyDescent="0.4">
      <c r="A21" s="49">
        <v>13</v>
      </c>
      <c r="B21" s="128"/>
      <c r="C21" s="128"/>
      <c r="D21" s="50"/>
      <c r="E21" s="50"/>
      <c r="F21" s="131"/>
      <c r="G21" s="131"/>
      <c r="H21" s="52"/>
      <c r="I21" s="53" t="s">
        <v>138</v>
      </c>
      <c r="J21" s="54"/>
      <c r="K21" s="49">
        <v>28</v>
      </c>
      <c r="L21" s="128"/>
      <c r="M21" s="128"/>
      <c r="N21" s="50"/>
      <c r="O21" s="51"/>
      <c r="P21" s="131"/>
      <c r="Q21" s="131"/>
      <c r="R21" s="52"/>
      <c r="S21" s="53" t="s">
        <v>138</v>
      </c>
      <c r="T21" s="54"/>
      <c r="U21" s="48"/>
      <c r="AA21" s="21" t="e">
        <f t="shared" si="0"/>
        <v>#N/A</v>
      </c>
      <c r="AB21" s="21" t="e">
        <f>VLOOKUP(D21,入力フォーム!$AZ$19:$BA$21,2,FALSE)</f>
        <v>#N/A</v>
      </c>
      <c r="AC21" s="21"/>
      <c r="AD21" s="21" t="e">
        <f t="shared" si="1"/>
        <v>#N/A</v>
      </c>
      <c r="AE21" s="21" t="e">
        <f>VLOOKUP(N21,入力フォーム!$AZ$19:$BA$21,2,FALSE)</f>
        <v>#N/A</v>
      </c>
    </row>
    <row r="22" spans="1:31" ht="28.35" customHeight="1" x14ac:dyDescent="0.4">
      <c r="A22" s="49">
        <v>14</v>
      </c>
      <c r="B22" s="128"/>
      <c r="C22" s="128"/>
      <c r="D22" s="50"/>
      <c r="E22" s="50"/>
      <c r="F22" s="131"/>
      <c r="G22" s="131"/>
      <c r="H22" s="52"/>
      <c r="I22" s="53" t="s">
        <v>138</v>
      </c>
      <c r="J22" s="54"/>
      <c r="K22" s="49">
        <v>29</v>
      </c>
      <c r="L22" s="128"/>
      <c r="M22" s="128"/>
      <c r="N22" s="50"/>
      <c r="O22" s="51"/>
      <c r="P22" s="131"/>
      <c r="Q22" s="131"/>
      <c r="R22" s="52"/>
      <c r="S22" s="53" t="s">
        <v>138</v>
      </c>
      <c r="T22" s="54"/>
      <c r="U22" s="48"/>
      <c r="AA22" s="21" t="e">
        <f t="shared" si="0"/>
        <v>#N/A</v>
      </c>
      <c r="AB22" s="21" t="e">
        <f>VLOOKUP(D22,入力フォーム!$AZ$19:$BA$21,2,FALSE)</f>
        <v>#N/A</v>
      </c>
      <c r="AC22" s="21"/>
      <c r="AD22" s="21" t="e">
        <f t="shared" si="1"/>
        <v>#N/A</v>
      </c>
      <c r="AE22" s="21" t="e">
        <f>VLOOKUP(N22,入力フォーム!$AZ$19:$BA$21,2,FALSE)</f>
        <v>#N/A</v>
      </c>
    </row>
    <row r="23" spans="1:31" ht="28.35" customHeight="1" thickBot="1" x14ac:dyDescent="0.45">
      <c r="A23" s="55">
        <v>15</v>
      </c>
      <c r="B23" s="133"/>
      <c r="C23" s="133"/>
      <c r="D23" s="56"/>
      <c r="E23" s="56"/>
      <c r="F23" s="132"/>
      <c r="G23" s="132"/>
      <c r="H23" s="58"/>
      <c r="I23" s="59" t="s">
        <v>138</v>
      </c>
      <c r="J23" s="60"/>
      <c r="K23" s="55">
        <v>30</v>
      </c>
      <c r="L23" s="133"/>
      <c r="M23" s="133"/>
      <c r="N23" s="56"/>
      <c r="O23" s="57"/>
      <c r="P23" s="132"/>
      <c r="Q23" s="132"/>
      <c r="R23" s="58"/>
      <c r="S23" s="59" t="s">
        <v>138</v>
      </c>
      <c r="T23" s="60"/>
      <c r="U23" s="48"/>
      <c r="AA23" s="21" t="e">
        <f t="shared" si="0"/>
        <v>#N/A</v>
      </c>
      <c r="AB23" s="21" t="e">
        <f>VLOOKUP(D23,入力フォーム!$AZ$19:$BA$21,2,FALSE)</f>
        <v>#N/A</v>
      </c>
      <c r="AC23" s="21"/>
      <c r="AD23" s="21" t="e">
        <f t="shared" si="1"/>
        <v>#N/A</v>
      </c>
      <c r="AE23" s="21" t="e">
        <f>VLOOKUP(N23,入力フォーム!$AZ$19:$BA$21,2,FALSE)</f>
        <v>#N/A</v>
      </c>
    </row>
    <row r="24" spans="1:31" ht="28.35" customHeight="1" x14ac:dyDescent="0.4">
      <c r="A24" s="105" t="s">
        <v>140</v>
      </c>
      <c r="B24" s="106"/>
      <c r="C24" s="107"/>
      <c r="D24" s="107"/>
      <c r="E24" s="107"/>
      <c r="F24" s="107"/>
      <c r="G24" s="107"/>
      <c r="H24" s="107"/>
      <c r="I24" s="107"/>
      <c r="J24" s="107"/>
      <c r="K24" s="107"/>
      <c r="L24" s="107"/>
      <c r="M24" s="107"/>
      <c r="N24" s="107"/>
      <c r="O24" s="107"/>
      <c r="P24" s="107"/>
      <c r="Q24" s="107"/>
      <c r="R24" s="107"/>
      <c r="S24" s="107"/>
      <c r="T24" s="108"/>
    </row>
    <row r="25" spans="1:31" ht="28.35" customHeight="1" x14ac:dyDescent="0.4">
      <c r="A25" s="71" t="s">
        <v>25</v>
      </c>
      <c r="B25" s="72"/>
      <c r="C25" s="72"/>
      <c r="D25" s="72"/>
      <c r="E25" s="136"/>
      <c r="F25" s="136"/>
      <c r="G25" s="136"/>
      <c r="H25" s="136"/>
      <c r="I25" s="136"/>
      <c r="J25" s="137"/>
      <c r="K25" s="71" t="s">
        <v>26</v>
      </c>
      <c r="L25" s="72"/>
      <c r="M25" s="72"/>
      <c r="N25" s="138"/>
      <c r="O25" s="138"/>
      <c r="P25" s="138"/>
      <c r="Q25" s="138"/>
      <c r="R25" s="138"/>
      <c r="S25" s="138"/>
      <c r="T25" s="139"/>
    </row>
    <row r="26" spans="1:31" ht="28.35" customHeight="1" x14ac:dyDescent="0.4">
      <c r="A26" s="76" t="s">
        <v>19</v>
      </c>
      <c r="B26" s="134"/>
      <c r="C26" s="134"/>
      <c r="D26" s="134">
        <f>K26+Q26:Q26*2</f>
        <v>0</v>
      </c>
      <c r="E26" s="134"/>
      <c r="F26" s="135"/>
      <c r="G26" s="76" t="s">
        <v>20</v>
      </c>
      <c r="H26" s="135"/>
      <c r="I26" s="76" t="s">
        <v>21</v>
      </c>
      <c r="J26" s="134"/>
      <c r="K26" s="134">
        <f>COUNTIF(E9:E23,"単")+COUNTIF(O9:O23,"単")</f>
        <v>0</v>
      </c>
      <c r="L26" s="134"/>
      <c r="M26" s="134"/>
      <c r="N26" s="135"/>
      <c r="O26" s="76" t="s">
        <v>22</v>
      </c>
      <c r="P26" s="134"/>
      <c r="Q26" s="134">
        <f>COUNTIF(E9:E23,"双")+COUNTIF(O9:O23,"双")</f>
        <v>0</v>
      </c>
      <c r="R26" s="134"/>
      <c r="S26" s="134"/>
      <c r="T26" s="135"/>
    </row>
    <row r="27" spans="1:31" ht="18.75" customHeight="1" x14ac:dyDescent="0.4">
      <c r="A27" s="71" t="s">
        <v>24</v>
      </c>
      <c r="B27" s="72"/>
      <c r="C27" s="154" t="str">
        <f>IF(E25="","",IF(H27="",D26,D26-H27))</f>
        <v/>
      </c>
      <c r="D27" s="154"/>
      <c r="E27" s="155"/>
      <c r="F27" s="71" t="s">
        <v>23</v>
      </c>
      <c r="G27" s="72"/>
      <c r="H27" s="154" t="str">
        <f>IF(SUM(N27:O29,S27:T29)=0,"",SUM(N27:O29,S27:T29))</f>
        <v/>
      </c>
      <c r="I27" s="154"/>
      <c r="J27" s="155"/>
      <c r="K27" s="146" t="s">
        <v>79</v>
      </c>
      <c r="L27" s="147"/>
      <c r="M27" s="147"/>
      <c r="N27" s="138"/>
      <c r="O27" s="139"/>
      <c r="P27" s="146" t="s">
        <v>125</v>
      </c>
      <c r="Q27" s="147"/>
      <c r="R27" s="147"/>
      <c r="S27" s="138"/>
      <c r="T27" s="139"/>
    </row>
    <row r="28" spans="1:31" ht="18.75" customHeight="1" x14ac:dyDescent="0.4">
      <c r="A28" s="71"/>
      <c r="B28" s="72"/>
      <c r="C28" s="154"/>
      <c r="D28" s="154"/>
      <c r="E28" s="155"/>
      <c r="F28" s="71"/>
      <c r="G28" s="72"/>
      <c r="H28" s="154"/>
      <c r="I28" s="154"/>
      <c r="J28" s="155"/>
      <c r="K28" s="146" t="s">
        <v>80</v>
      </c>
      <c r="L28" s="147"/>
      <c r="M28" s="147"/>
      <c r="N28" s="138"/>
      <c r="O28" s="139"/>
      <c r="P28" s="146" t="s">
        <v>82</v>
      </c>
      <c r="Q28" s="147"/>
      <c r="R28" s="147"/>
      <c r="S28" s="138"/>
      <c r="T28" s="139"/>
    </row>
    <row r="29" spans="1:31" ht="19.5" customHeight="1" thickBot="1" x14ac:dyDescent="0.45">
      <c r="A29" s="152"/>
      <c r="B29" s="153"/>
      <c r="C29" s="156"/>
      <c r="D29" s="156"/>
      <c r="E29" s="157"/>
      <c r="F29" s="152"/>
      <c r="G29" s="153"/>
      <c r="H29" s="156"/>
      <c r="I29" s="156"/>
      <c r="J29" s="157"/>
      <c r="K29" s="148" t="s">
        <v>81</v>
      </c>
      <c r="L29" s="149"/>
      <c r="M29" s="149"/>
      <c r="N29" s="150"/>
      <c r="O29" s="151"/>
      <c r="P29" s="148" t="s">
        <v>77</v>
      </c>
      <c r="Q29" s="149"/>
      <c r="R29" s="149"/>
      <c r="S29" s="150"/>
      <c r="T29" s="151"/>
    </row>
    <row r="30" spans="1:31" ht="28.35" customHeight="1" thickTop="1" x14ac:dyDescent="0.4">
      <c r="A30" s="140" t="s">
        <v>27</v>
      </c>
      <c r="B30" s="140"/>
      <c r="C30" s="140"/>
      <c r="D30" s="140"/>
      <c r="E30" s="141"/>
      <c r="F30" s="142"/>
      <c r="G30" s="143"/>
      <c r="H30" s="143"/>
      <c r="I30" s="143"/>
      <c r="J30" s="143"/>
      <c r="K30" s="140" t="s">
        <v>28</v>
      </c>
      <c r="L30" s="140"/>
      <c r="M30" s="141"/>
      <c r="N30" s="64"/>
      <c r="O30" s="65" t="s">
        <v>29</v>
      </c>
      <c r="P30" s="144"/>
      <c r="Q30" s="145"/>
      <c r="R30" s="145"/>
      <c r="S30" s="145"/>
      <c r="T30" s="145"/>
    </row>
  </sheetData>
  <sheetProtection password="E95D" sheet="1" selectLockedCells="1"/>
  <protectedRanges>
    <protectedRange sqref="E9:G23" name="範囲1_2"/>
    <protectedRange sqref="B9:D23" name="範囲1_4"/>
    <protectedRange sqref="L6:O6 R6:T6" name="範囲1_2_1"/>
    <protectedRange sqref="K24:N24 Q24:S24" name="範囲1_2_1_1"/>
    <protectedRange sqref="H9:I23" name="範囲1_6"/>
    <protectedRange sqref="J9:J23 L9:T23" name="範囲1_8"/>
    <protectedRange sqref="S1 R5:T5" name="範囲1_7"/>
    <protectedRange sqref="R3:T3" name="範囲1_1_3"/>
    <protectedRange sqref="R4:T4" name="範囲1_4_2"/>
    <protectedRange sqref="L5:O5 L4:N4" name="範囲1_9"/>
    <protectedRange sqref="C27 N27:O29 P29 S27:T29 F30 N30 P30:T30" name="範囲1_3_1"/>
    <protectedRange sqref="E25 N25" name="範囲1_3_3"/>
    <protectedRange sqref="L7:O7 R7:T7" name="範囲1_2_2"/>
  </protectedRanges>
  <mergeCells count="130">
    <mergeCell ref="A24:B24"/>
    <mergeCell ref="C24:T24"/>
    <mergeCell ref="A6:C7"/>
    <mergeCell ref="D6:F6"/>
    <mergeCell ref="G6:T6"/>
    <mergeCell ref="D7:F7"/>
    <mergeCell ref="G7:T7"/>
    <mergeCell ref="R3:T3"/>
    <mergeCell ref="L4:O4"/>
    <mergeCell ref="D3:O3"/>
    <mergeCell ref="A4:C4"/>
    <mergeCell ref="D4:F4"/>
    <mergeCell ref="G4:I4"/>
    <mergeCell ref="P4:Q4"/>
    <mergeCell ref="R4:T4"/>
    <mergeCell ref="B22:C22"/>
    <mergeCell ref="F22:G22"/>
    <mergeCell ref="L22:M22"/>
    <mergeCell ref="P22:Q22"/>
    <mergeCell ref="B23:C23"/>
    <mergeCell ref="F23:G23"/>
    <mergeCell ref="L23:M23"/>
    <mergeCell ref="P23:Q23"/>
    <mergeCell ref="B20:C20"/>
    <mergeCell ref="A30:E30"/>
    <mergeCell ref="F30:J30"/>
    <mergeCell ref="K30:M30"/>
    <mergeCell ref="P30:T30"/>
    <mergeCell ref="N28:O28"/>
    <mergeCell ref="P28:R28"/>
    <mergeCell ref="S28:T28"/>
    <mergeCell ref="K29:M29"/>
    <mergeCell ref="N29:O29"/>
    <mergeCell ref="P29:R29"/>
    <mergeCell ref="S29:T29"/>
    <mergeCell ref="A27:B29"/>
    <mergeCell ref="C27:E29"/>
    <mergeCell ref="F27:G29"/>
    <mergeCell ref="H27:J29"/>
    <mergeCell ref="K27:M27"/>
    <mergeCell ref="N27:O27"/>
    <mergeCell ref="P27:R27"/>
    <mergeCell ref="S27:T27"/>
    <mergeCell ref="K28:M28"/>
    <mergeCell ref="A25:D25"/>
    <mergeCell ref="E25:J25"/>
    <mergeCell ref="K25:M25"/>
    <mergeCell ref="N25:T25"/>
    <mergeCell ref="A26:C26"/>
    <mergeCell ref="D26:F26"/>
    <mergeCell ref="G26:H26"/>
    <mergeCell ref="I26:J26"/>
    <mergeCell ref="K26:N26"/>
    <mergeCell ref="O26:P26"/>
    <mergeCell ref="Q26:T26"/>
    <mergeCell ref="F20:G20"/>
    <mergeCell ref="L20:M20"/>
    <mergeCell ref="P20:Q20"/>
    <mergeCell ref="B21:C21"/>
    <mergeCell ref="F21:G21"/>
    <mergeCell ref="L21:M21"/>
    <mergeCell ref="P21:Q21"/>
    <mergeCell ref="B18:C18"/>
    <mergeCell ref="F18:G18"/>
    <mergeCell ref="L18:M18"/>
    <mergeCell ref="P18:Q18"/>
    <mergeCell ref="B19:C19"/>
    <mergeCell ref="F19:G19"/>
    <mergeCell ref="L19:M19"/>
    <mergeCell ref="P19:Q19"/>
    <mergeCell ref="B16:C16"/>
    <mergeCell ref="F16:G16"/>
    <mergeCell ref="L16:M16"/>
    <mergeCell ref="P16:Q16"/>
    <mergeCell ref="B17:C17"/>
    <mergeCell ref="F17:G17"/>
    <mergeCell ref="L17:M17"/>
    <mergeCell ref="P17:Q17"/>
    <mergeCell ref="B14:C14"/>
    <mergeCell ref="F14:G14"/>
    <mergeCell ref="L14:M14"/>
    <mergeCell ref="P14:Q14"/>
    <mergeCell ref="B15:C15"/>
    <mergeCell ref="F15:G15"/>
    <mergeCell ref="L15:M15"/>
    <mergeCell ref="P15:Q15"/>
    <mergeCell ref="B12:C12"/>
    <mergeCell ref="F12:G12"/>
    <mergeCell ref="L12:M12"/>
    <mergeCell ref="P12:Q12"/>
    <mergeCell ref="B13:C13"/>
    <mergeCell ref="F13:G13"/>
    <mergeCell ref="L13:M13"/>
    <mergeCell ref="P13:Q13"/>
    <mergeCell ref="B10:C10"/>
    <mergeCell ref="F10:G10"/>
    <mergeCell ref="L10:M10"/>
    <mergeCell ref="P10:Q10"/>
    <mergeCell ref="B11:C11"/>
    <mergeCell ref="F11:G11"/>
    <mergeCell ref="L11:M11"/>
    <mergeCell ref="P11:Q11"/>
    <mergeCell ref="B8:D8"/>
    <mergeCell ref="F8:G8"/>
    <mergeCell ref="L8:N8"/>
    <mergeCell ref="P8:Q8"/>
    <mergeCell ref="B9:C9"/>
    <mergeCell ref="F9:G9"/>
    <mergeCell ref="L9:M9"/>
    <mergeCell ref="P9:Q9"/>
    <mergeCell ref="A1:G1"/>
    <mergeCell ref="H1:M1"/>
    <mergeCell ref="N1:O1"/>
    <mergeCell ref="P1:R1"/>
    <mergeCell ref="S1:T1"/>
    <mergeCell ref="A2:C2"/>
    <mergeCell ref="D2:E2"/>
    <mergeCell ref="J2:K2"/>
    <mergeCell ref="L2:O2"/>
    <mergeCell ref="P2:Q2"/>
    <mergeCell ref="R2:T2"/>
    <mergeCell ref="A5:C5"/>
    <mergeCell ref="D5:I5"/>
    <mergeCell ref="J5:K5"/>
    <mergeCell ref="L5:O5"/>
    <mergeCell ref="P5:Q5"/>
    <mergeCell ref="R5:T5"/>
    <mergeCell ref="A3:C3"/>
    <mergeCell ref="P3:Q3"/>
    <mergeCell ref="J4:K4"/>
  </mergeCells>
  <phoneticPr fontId="1"/>
  <conditionalFormatting sqref="B9:B23">
    <cfRule type="expression" dxfId="39" priority="126">
      <formula>AND($B9&lt;&gt;"",$D9="")</formula>
    </cfRule>
    <cfRule type="expression" dxfId="38" priority="127">
      <formula>OR(AA9&lt;=$AA$1,AA9&gt;$AB$1)</formula>
    </cfRule>
  </conditionalFormatting>
  <conditionalFormatting sqref="D9:D23">
    <cfRule type="expression" dxfId="37" priority="124">
      <formula>OR(AA9&lt;=$AA$1,AA9&gt;$AB$1)</formula>
    </cfRule>
    <cfRule type="expression" dxfId="36" priority="125">
      <formula>AND($B9&lt;&gt;"",$D9="")</formula>
    </cfRule>
  </conditionalFormatting>
  <conditionalFormatting sqref="L9:L23">
    <cfRule type="expression" dxfId="35" priority="5">
      <formula>AND($L9&lt;&gt;"",$N9="")</formula>
    </cfRule>
    <cfRule type="expression" dxfId="34" priority="6">
      <formula>OR(AD9&lt;=$AA$1,AD9&gt;$AB$1)</formula>
    </cfRule>
  </conditionalFormatting>
  <conditionalFormatting sqref="N9:N23">
    <cfRule type="expression" dxfId="33" priority="3">
      <formula>OR(AD9&lt;=$AA$1,AD9&gt;$AB$1)</formula>
    </cfRule>
    <cfRule type="expression" dxfId="32" priority="4">
      <formula>AND($L9&lt;&gt;"",$N9="")</formula>
    </cfRule>
  </conditionalFormatting>
  <conditionalFormatting sqref="G7:T7">
    <cfRule type="expression" dxfId="31" priority="1">
      <formula>$R$3="新品"</formula>
    </cfRule>
    <cfRule type="expression" dxfId="30" priority="2">
      <formula>$R$3="修理"</formula>
    </cfRule>
  </conditionalFormatting>
  <dataValidations count="8">
    <dataValidation type="list" allowBlank="1" showInputMessage="1" showErrorMessage="1" sqref="E9:E23 O9:O23">
      <formula1>"単,双"</formula1>
    </dataValidation>
    <dataValidation type="list" allowBlank="1" showInputMessage="1" showErrorMessage="1" sqref="R5:T5">
      <formula1>"一般,禁油"</formula1>
    </dataValidation>
    <dataValidation type="list" allowBlank="1" showInputMessage="1" showErrorMessage="1" sqref="G2">
      <formula1>"　,2"</formula1>
    </dataValidation>
    <dataValidation type="list" allowBlank="1" showInputMessage="1" showErrorMessage="1" sqref="N9:N23">
      <formula1>$BA$21:$BA$23</formula1>
    </dataValidation>
    <dataValidation type="list" allowBlank="1" showInputMessage="1" showErrorMessage="1" sqref="R3">
      <formula1>"新品,修理"</formula1>
    </dataValidation>
    <dataValidation type="list" allowBlank="1" showInputMessage="1" showErrorMessage="1" sqref="D4:F4">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R4:T4">
      <formula1>"提出済み,今回提出(変更含む),型式承認番号なし"</formula1>
    </dataValidation>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14</xdr:col>
                    <xdr:colOff>123825</xdr:colOff>
                    <xdr:row>5</xdr:row>
                    <xdr:rowOff>28575</xdr:rowOff>
                  </from>
                  <to>
                    <xdr:col>19</xdr:col>
                    <xdr:colOff>200025</xdr:colOff>
                    <xdr:row>5</xdr:row>
                    <xdr:rowOff>333375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114300</xdr:colOff>
                    <xdr:row>5</xdr:row>
                    <xdr:rowOff>38100</xdr:rowOff>
                  </from>
                  <to>
                    <xdr:col>8</xdr:col>
                    <xdr:colOff>114300</xdr:colOff>
                    <xdr:row>5</xdr:row>
                    <xdr:rowOff>333375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xdr:col>
                    <xdr:colOff>104775</xdr:colOff>
                    <xdr:row>5</xdr:row>
                    <xdr:rowOff>38100</xdr:rowOff>
                  </from>
                  <to>
                    <xdr:col>10</xdr:col>
                    <xdr:colOff>295275</xdr:colOff>
                    <xdr:row>5</xdr:row>
                    <xdr:rowOff>333375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11</xdr:col>
                    <xdr:colOff>285750</xdr:colOff>
                    <xdr:row>5</xdr:row>
                    <xdr:rowOff>47625</xdr:rowOff>
                  </from>
                  <to>
                    <xdr:col>13</xdr:col>
                    <xdr:colOff>133350</xdr:colOff>
                    <xdr:row>5</xdr:row>
                    <xdr:rowOff>323850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114300</xdr:colOff>
                    <xdr:row>6</xdr:row>
                    <xdr:rowOff>28575</xdr:rowOff>
                  </from>
                  <to>
                    <xdr:col>10</xdr:col>
                    <xdr:colOff>219075</xdr:colOff>
                    <xdr:row>6</xdr:row>
                    <xdr:rowOff>323850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11</xdr:col>
                    <xdr:colOff>285750</xdr:colOff>
                    <xdr:row>6</xdr:row>
                    <xdr:rowOff>19050</xdr:rowOff>
                  </from>
                  <to>
                    <xdr:col>16</xdr:col>
                    <xdr:colOff>123825</xdr:colOff>
                    <xdr:row>6</xdr:row>
                    <xdr:rowOff>323850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8</xdr:col>
                    <xdr:colOff>19050</xdr:colOff>
                    <xdr:row>23</xdr:row>
                    <xdr:rowOff>28575</xdr:rowOff>
                  </from>
                  <to>
                    <xdr:col>14</xdr:col>
                    <xdr:colOff>133350</xdr:colOff>
                    <xdr:row>23</xdr:row>
                    <xdr:rowOff>342900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xdr:col>
                    <xdr:colOff>295275</xdr:colOff>
                    <xdr:row>23</xdr:row>
                    <xdr:rowOff>28575</xdr:rowOff>
                  </from>
                  <to>
                    <xdr:col>8</xdr:col>
                    <xdr:colOff>0</xdr:colOff>
                    <xdr:row>23</xdr:row>
                    <xdr:rowOff>342900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57150</xdr:colOff>
                    <xdr:row>23</xdr:row>
                    <xdr:rowOff>28575</xdr:rowOff>
                  </from>
                  <to>
                    <xdr:col>3</xdr:col>
                    <xdr:colOff>266700</xdr:colOff>
                    <xdr:row>23</xdr:row>
                    <xdr:rowOff>342900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xdr:col>
                    <xdr:colOff>161925</xdr:colOff>
                    <xdr:row>23</xdr:row>
                    <xdr:rowOff>28575</xdr:rowOff>
                  </from>
                  <to>
                    <xdr:col>20</xdr:col>
                    <xdr:colOff>57150</xdr:colOff>
                    <xdr:row>23</xdr:row>
                    <xdr:rowOff>342900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6</xdr:col>
                    <xdr:colOff>333375</xdr:colOff>
                    <xdr:row>8</xdr:row>
                    <xdr:rowOff>47625</xdr:rowOff>
                  </from>
                  <to>
                    <xdr:col>8</xdr:col>
                    <xdr:colOff>9525</xdr:colOff>
                    <xdr:row>8</xdr:row>
                    <xdr:rowOff>295275</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6</xdr:col>
                    <xdr:colOff>333375</xdr:colOff>
                    <xdr:row>9</xdr:row>
                    <xdr:rowOff>47625</xdr:rowOff>
                  </from>
                  <to>
                    <xdr:col>8</xdr:col>
                    <xdr:colOff>9525</xdr:colOff>
                    <xdr:row>9</xdr:row>
                    <xdr:rowOff>295275</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6</xdr:col>
                    <xdr:colOff>333375</xdr:colOff>
                    <xdr:row>10</xdr:row>
                    <xdr:rowOff>47625</xdr:rowOff>
                  </from>
                  <to>
                    <xdr:col>8</xdr:col>
                    <xdr:colOff>9525</xdr:colOff>
                    <xdr:row>10</xdr:row>
                    <xdr:rowOff>295275</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6</xdr:col>
                    <xdr:colOff>333375</xdr:colOff>
                    <xdr:row>11</xdr:row>
                    <xdr:rowOff>47625</xdr:rowOff>
                  </from>
                  <to>
                    <xdr:col>8</xdr:col>
                    <xdr:colOff>9525</xdr:colOff>
                    <xdr:row>11</xdr:row>
                    <xdr:rowOff>295275</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6</xdr:col>
                    <xdr:colOff>333375</xdr:colOff>
                    <xdr:row>12</xdr:row>
                    <xdr:rowOff>47625</xdr:rowOff>
                  </from>
                  <to>
                    <xdr:col>8</xdr:col>
                    <xdr:colOff>9525</xdr:colOff>
                    <xdr:row>12</xdr:row>
                    <xdr:rowOff>295275</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6</xdr:col>
                    <xdr:colOff>333375</xdr:colOff>
                    <xdr:row>13</xdr:row>
                    <xdr:rowOff>47625</xdr:rowOff>
                  </from>
                  <to>
                    <xdr:col>8</xdr:col>
                    <xdr:colOff>9525</xdr:colOff>
                    <xdr:row>13</xdr:row>
                    <xdr:rowOff>295275</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6</xdr:col>
                    <xdr:colOff>333375</xdr:colOff>
                    <xdr:row>14</xdr:row>
                    <xdr:rowOff>47625</xdr:rowOff>
                  </from>
                  <to>
                    <xdr:col>8</xdr:col>
                    <xdr:colOff>9525</xdr:colOff>
                    <xdr:row>14</xdr:row>
                    <xdr:rowOff>295275</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6</xdr:col>
                    <xdr:colOff>333375</xdr:colOff>
                    <xdr:row>15</xdr:row>
                    <xdr:rowOff>47625</xdr:rowOff>
                  </from>
                  <to>
                    <xdr:col>8</xdr:col>
                    <xdr:colOff>9525</xdr:colOff>
                    <xdr:row>15</xdr:row>
                    <xdr:rowOff>295275</xdr:rowOff>
                  </to>
                </anchor>
              </controlPr>
            </control>
          </mc:Choice>
        </mc:AlternateContent>
        <mc:AlternateContent xmlns:mc="http://schemas.openxmlformats.org/markup-compatibility/2006">
          <mc:Choice Requires="x14">
            <control shapeId="3112" r:id="rId22" name="Check Box 40">
              <controlPr defaultSize="0" autoFill="0" autoLine="0" autoPict="0">
                <anchor moveWithCells="1">
                  <from>
                    <xdr:col>6</xdr:col>
                    <xdr:colOff>333375</xdr:colOff>
                    <xdr:row>16</xdr:row>
                    <xdr:rowOff>47625</xdr:rowOff>
                  </from>
                  <to>
                    <xdr:col>8</xdr:col>
                    <xdr:colOff>9525</xdr:colOff>
                    <xdr:row>16</xdr:row>
                    <xdr:rowOff>295275</xdr:rowOff>
                  </to>
                </anchor>
              </controlPr>
            </control>
          </mc:Choice>
        </mc:AlternateContent>
        <mc:AlternateContent xmlns:mc="http://schemas.openxmlformats.org/markup-compatibility/2006">
          <mc:Choice Requires="x14">
            <control shapeId="3115" r:id="rId23" name="Check Box 43">
              <controlPr defaultSize="0" autoFill="0" autoLine="0" autoPict="0">
                <anchor moveWithCells="1">
                  <from>
                    <xdr:col>6</xdr:col>
                    <xdr:colOff>333375</xdr:colOff>
                    <xdr:row>17</xdr:row>
                    <xdr:rowOff>47625</xdr:rowOff>
                  </from>
                  <to>
                    <xdr:col>8</xdr:col>
                    <xdr:colOff>9525</xdr:colOff>
                    <xdr:row>17</xdr:row>
                    <xdr:rowOff>295275</xdr:rowOff>
                  </to>
                </anchor>
              </controlPr>
            </control>
          </mc:Choice>
        </mc:AlternateContent>
        <mc:AlternateContent xmlns:mc="http://schemas.openxmlformats.org/markup-compatibility/2006">
          <mc:Choice Requires="x14">
            <control shapeId="3118" r:id="rId24" name="Check Box 46">
              <controlPr defaultSize="0" autoFill="0" autoLine="0" autoPict="0">
                <anchor moveWithCells="1">
                  <from>
                    <xdr:col>6</xdr:col>
                    <xdr:colOff>333375</xdr:colOff>
                    <xdr:row>18</xdr:row>
                    <xdr:rowOff>47625</xdr:rowOff>
                  </from>
                  <to>
                    <xdr:col>8</xdr:col>
                    <xdr:colOff>9525</xdr:colOff>
                    <xdr:row>18</xdr:row>
                    <xdr:rowOff>295275</xdr:rowOff>
                  </to>
                </anchor>
              </controlPr>
            </control>
          </mc:Choice>
        </mc:AlternateContent>
        <mc:AlternateContent xmlns:mc="http://schemas.openxmlformats.org/markup-compatibility/2006">
          <mc:Choice Requires="x14">
            <control shapeId="3121" r:id="rId25" name="Check Box 49">
              <controlPr defaultSize="0" autoFill="0" autoLine="0" autoPict="0">
                <anchor moveWithCells="1">
                  <from>
                    <xdr:col>6</xdr:col>
                    <xdr:colOff>333375</xdr:colOff>
                    <xdr:row>19</xdr:row>
                    <xdr:rowOff>47625</xdr:rowOff>
                  </from>
                  <to>
                    <xdr:col>8</xdr:col>
                    <xdr:colOff>9525</xdr:colOff>
                    <xdr:row>19</xdr:row>
                    <xdr:rowOff>295275</xdr:rowOff>
                  </to>
                </anchor>
              </controlPr>
            </control>
          </mc:Choice>
        </mc:AlternateContent>
        <mc:AlternateContent xmlns:mc="http://schemas.openxmlformats.org/markup-compatibility/2006">
          <mc:Choice Requires="x14">
            <control shapeId="3124" r:id="rId26" name="Check Box 52">
              <controlPr defaultSize="0" autoFill="0" autoLine="0" autoPict="0">
                <anchor moveWithCells="1">
                  <from>
                    <xdr:col>6</xdr:col>
                    <xdr:colOff>333375</xdr:colOff>
                    <xdr:row>20</xdr:row>
                    <xdr:rowOff>47625</xdr:rowOff>
                  </from>
                  <to>
                    <xdr:col>8</xdr:col>
                    <xdr:colOff>9525</xdr:colOff>
                    <xdr:row>20</xdr:row>
                    <xdr:rowOff>295275</xdr:rowOff>
                  </to>
                </anchor>
              </controlPr>
            </control>
          </mc:Choice>
        </mc:AlternateContent>
        <mc:AlternateContent xmlns:mc="http://schemas.openxmlformats.org/markup-compatibility/2006">
          <mc:Choice Requires="x14">
            <control shapeId="3127" r:id="rId27" name="Check Box 55">
              <controlPr defaultSize="0" autoFill="0" autoLine="0" autoPict="0">
                <anchor moveWithCells="1">
                  <from>
                    <xdr:col>6</xdr:col>
                    <xdr:colOff>333375</xdr:colOff>
                    <xdr:row>21</xdr:row>
                    <xdr:rowOff>47625</xdr:rowOff>
                  </from>
                  <to>
                    <xdr:col>8</xdr:col>
                    <xdr:colOff>9525</xdr:colOff>
                    <xdr:row>21</xdr:row>
                    <xdr:rowOff>295275</xdr:rowOff>
                  </to>
                </anchor>
              </controlPr>
            </control>
          </mc:Choice>
        </mc:AlternateContent>
        <mc:AlternateContent xmlns:mc="http://schemas.openxmlformats.org/markup-compatibility/2006">
          <mc:Choice Requires="x14">
            <control shapeId="3130" r:id="rId28" name="Check Box 58">
              <controlPr defaultSize="0" autoFill="0" autoLine="0" autoPict="0">
                <anchor moveWithCells="1">
                  <from>
                    <xdr:col>6</xdr:col>
                    <xdr:colOff>333375</xdr:colOff>
                    <xdr:row>22</xdr:row>
                    <xdr:rowOff>47625</xdr:rowOff>
                  </from>
                  <to>
                    <xdr:col>8</xdr:col>
                    <xdr:colOff>9525</xdr:colOff>
                    <xdr:row>22</xdr:row>
                    <xdr:rowOff>295275</xdr:rowOff>
                  </to>
                </anchor>
              </controlPr>
            </control>
          </mc:Choice>
        </mc:AlternateContent>
        <mc:AlternateContent xmlns:mc="http://schemas.openxmlformats.org/markup-compatibility/2006">
          <mc:Choice Requires="x14">
            <control shapeId="3133" r:id="rId29" name="Check Box 61">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3136" r:id="rId30" name="Check Box 64">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3139" r:id="rId31" name="Check Box 67">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3142" r:id="rId32" name="Check Box 70">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3145" r:id="rId33" name="Check Box 73">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3148" r:id="rId34" name="Check Box 76">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3151" r:id="rId35" name="Check Box 79">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3154" r:id="rId36" name="Check Box 82">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3157" r:id="rId37" name="Check Box 85">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3160" r:id="rId38" name="Check Box 88">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3163" r:id="rId39" name="Check Box 91">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3166" r:id="rId40" name="Check Box 94">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3169" r:id="rId41" name="Check Box 97">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3172" r:id="rId42" name="Check Box 100">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3175" r:id="rId43" name="Check Box 103">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3179" r:id="rId44" name="Check Box 107">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3180" r:id="rId45" name="Check Box 108">
              <controlPr defaultSize="0" autoFill="0" autoLine="0" autoPict="0">
                <anchor moveWithCells="1">
                  <from>
                    <xdr:col>8</xdr:col>
                    <xdr:colOff>323850</xdr:colOff>
                    <xdr:row>21</xdr:row>
                    <xdr:rowOff>333375</xdr:rowOff>
                  </from>
                  <to>
                    <xdr:col>10</xdr:col>
                    <xdr:colOff>0</xdr:colOff>
                    <xdr:row>22</xdr:row>
                    <xdr:rowOff>228600</xdr:rowOff>
                  </to>
                </anchor>
              </controlPr>
            </control>
          </mc:Choice>
        </mc:AlternateContent>
        <mc:AlternateContent xmlns:mc="http://schemas.openxmlformats.org/markup-compatibility/2006">
          <mc:Choice Requires="x14">
            <control shapeId="3181" r:id="rId46" name="Check Box 109">
              <controlPr defaultSize="0" autoFill="0" autoLine="0" autoPict="0">
                <anchor moveWithCells="1">
                  <from>
                    <xdr:col>8</xdr:col>
                    <xdr:colOff>323850</xdr:colOff>
                    <xdr:row>22</xdr:row>
                    <xdr:rowOff>142875</xdr:rowOff>
                  </from>
                  <to>
                    <xdr:col>10</xdr:col>
                    <xdr:colOff>0</xdr:colOff>
                    <xdr:row>23</xdr:row>
                    <xdr:rowOff>38100</xdr:rowOff>
                  </to>
                </anchor>
              </controlPr>
            </control>
          </mc:Choice>
        </mc:AlternateContent>
        <mc:AlternateContent xmlns:mc="http://schemas.openxmlformats.org/markup-compatibility/2006">
          <mc:Choice Requires="x14">
            <control shapeId="3182" r:id="rId47" name="Check Box 110">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3183" r:id="rId48" name="Check Box 111">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3184" r:id="rId49" name="Check Box 112">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3185" r:id="rId50" name="Check Box 113">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3186" r:id="rId51" name="Check Box 114">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3187" r:id="rId52" name="Check Box 115">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3188" r:id="rId53" name="Check Box 116">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3189" r:id="rId54" name="Check Box 117">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3190" r:id="rId55" name="Check Box 118">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3191" r:id="rId56" name="Check Box 119">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3192" r:id="rId57" name="Check Box 120">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3193" r:id="rId58" name="Check Box 121">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3194" r:id="rId59" name="Check Box 122">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3195" r:id="rId60" name="Check Box 123">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3196" r:id="rId61" name="Check Box 124">
              <controlPr defaultSize="0" autoFill="0" autoLine="0" autoPict="0">
                <anchor moveWithCells="1">
                  <from>
                    <xdr:col>18</xdr:col>
                    <xdr:colOff>323850</xdr:colOff>
                    <xdr:row>21</xdr:row>
                    <xdr:rowOff>323850</xdr:rowOff>
                  </from>
                  <to>
                    <xdr:col>19</xdr:col>
                    <xdr:colOff>342900</xdr:colOff>
                    <xdr:row>22</xdr:row>
                    <xdr:rowOff>219075</xdr:rowOff>
                  </to>
                </anchor>
              </controlPr>
            </control>
          </mc:Choice>
        </mc:AlternateContent>
        <mc:AlternateContent xmlns:mc="http://schemas.openxmlformats.org/markup-compatibility/2006">
          <mc:Choice Requires="x14">
            <control shapeId="3197" r:id="rId62" name="Check Box 125">
              <controlPr defaultSize="0" autoFill="0" autoLine="0" autoPict="0">
                <anchor moveWithCells="1">
                  <from>
                    <xdr:col>18</xdr:col>
                    <xdr:colOff>323850</xdr:colOff>
                    <xdr:row>22</xdr:row>
                    <xdr:rowOff>133350</xdr:rowOff>
                  </from>
                  <to>
                    <xdr:col>19</xdr:col>
                    <xdr:colOff>342900</xdr:colOff>
                    <xdr:row>23</xdr:row>
                    <xdr:rowOff>28575</xdr:rowOff>
                  </to>
                </anchor>
              </controlPr>
            </control>
          </mc:Choice>
        </mc:AlternateContent>
        <mc:AlternateContent xmlns:mc="http://schemas.openxmlformats.org/markup-compatibility/2006">
          <mc:Choice Requires="x14">
            <control shapeId="3198" r:id="rId63" name="Check Box 126">
              <controlPr defaultSize="0" autoFill="0" autoLine="0" autoPict="0">
                <anchor moveWithCells="1">
                  <from>
                    <xdr:col>8</xdr:col>
                    <xdr:colOff>323850</xdr:colOff>
                    <xdr:row>20</xdr:row>
                    <xdr:rowOff>333375</xdr:rowOff>
                  </from>
                  <to>
                    <xdr:col>10</xdr:col>
                    <xdr:colOff>0</xdr:colOff>
                    <xdr:row>21</xdr:row>
                    <xdr:rowOff>228600</xdr:rowOff>
                  </to>
                </anchor>
              </controlPr>
            </control>
          </mc:Choice>
        </mc:AlternateContent>
        <mc:AlternateContent xmlns:mc="http://schemas.openxmlformats.org/markup-compatibility/2006">
          <mc:Choice Requires="x14">
            <control shapeId="3199" r:id="rId64" name="Check Box 127">
              <controlPr defaultSize="0" autoFill="0" autoLine="0" autoPict="0">
                <anchor moveWithCells="1">
                  <from>
                    <xdr:col>8</xdr:col>
                    <xdr:colOff>323850</xdr:colOff>
                    <xdr:row>21</xdr:row>
                    <xdr:rowOff>142875</xdr:rowOff>
                  </from>
                  <to>
                    <xdr:col>10</xdr:col>
                    <xdr:colOff>0</xdr:colOff>
                    <xdr:row>22</xdr:row>
                    <xdr:rowOff>38100</xdr:rowOff>
                  </to>
                </anchor>
              </controlPr>
            </control>
          </mc:Choice>
        </mc:AlternateContent>
        <mc:AlternateContent xmlns:mc="http://schemas.openxmlformats.org/markup-compatibility/2006">
          <mc:Choice Requires="x14">
            <control shapeId="3200" r:id="rId65" name="Check Box 128">
              <controlPr defaultSize="0" autoFill="0" autoLine="0" autoPict="0">
                <anchor moveWithCells="1">
                  <from>
                    <xdr:col>18</xdr:col>
                    <xdr:colOff>323850</xdr:colOff>
                    <xdr:row>20</xdr:row>
                    <xdr:rowOff>323850</xdr:rowOff>
                  </from>
                  <to>
                    <xdr:col>20</xdr:col>
                    <xdr:colOff>0</xdr:colOff>
                    <xdr:row>21</xdr:row>
                    <xdr:rowOff>219075</xdr:rowOff>
                  </to>
                </anchor>
              </controlPr>
            </control>
          </mc:Choice>
        </mc:AlternateContent>
        <mc:AlternateContent xmlns:mc="http://schemas.openxmlformats.org/markup-compatibility/2006">
          <mc:Choice Requires="x14">
            <control shapeId="3201" r:id="rId66" name="Check Box 129">
              <controlPr defaultSize="0" autoFill="0" autoLine="0" autoPict="0">
                <anchor moveWithCells="1">
                  <from>
                    <xdr:col>18</xdr:col>
                    <xdr:colOff>323850</xdr:colOff>
                    <xdr:row>21</xdr:row>
                    <xdr:rowOff>133350</xdr:rowOff>
                  </from>
                  <to>
                    <xdr:col>20</xdr:col>
                    <xdr:colOff>0</xdr:colOff>
                    <xdr:row>22</xdr:row>
                    <xdr:rowOff>28575</xdr:rowOff>
                  </to>
                </anchor>
              </controlPr>
            </control>
          </mc:Choice>
        </mc:AlternateContent>
        <mc:AlternateContent xmlns:mc="http://schemas.openxmlformats.org/markup-compatibility/2006">
          <mc:Choice Requires="x14">
            <control shapeId="3202" r:id="rId67" name="Check Box 130">
              <controlPr defaultSize="0" autoFill="0" autoLine="0" autoPict="0">
                <anchor moveWithCells="1">
                  <from>
                    <xdr:col>8</xdr:col>
                    <xdr:colOff>323850</xdr:colOff>
                    <xdr:row>19</xdr:row>
                    <xdr:rowOff>333375</xdr:rowOff>
                  </from>
                  <to>
                    <xdr:col>10</xdr:col>
                    <xdr:colOff>0</xdr:colOff>
                    <xdr:row>20</xdr:row>
                    <xdr:rowOff>228600</xdr:rowOff>
                  </to>
                </anchor>
              </controlPr>
            </control>
          </mc:Choice>
        </mc:AlternateContent>
        <mc:AlternateContent xmlns:mc="http://schemas.openxmlformats.org/markup-compatibility/2006">
          <mc:Choice Requires="x14">
            <control shapeId="3203" r:id="rId68" name="Check Box 131">
              <controlPr defaultSize="0" autoFill="0" autoLine="0" autoPict="0">
                <anchor moveWithCells="1">
                  <from>
                    <xdr:col>8</xdr:col>
                    <xdr:colOff>323850</xdr:colOff>
                    <xdr:row>20</xdr:row>
                    <xdr:rowOff>142875</xdr:rowOff>
                  </from>
                  <to>
                    <xdr:col>10</xdr:col>
                    <xdr:colOff>0</xdr:colOff>
                    <xdr:row>21</xdr:row>
                    <xdr:rowOff>38100</xdr:rowOff>
                  </to>
                </anchor>
              </controlPr>
            </control>
          </mc:Choice>
        </mc:AlternateContent>
        <mc:AlternateContent xmlns:mc="http://schemas.openxmlformats.org/markup-compatibility/2006">
          <mc:Choice Requires="x14">
            <control shapeId="3204" r:id="rId69" name="Check Box 132">
              <controlPr defaultSize="0" autoFill="0" autoLine="0" autoPict="0">
                <anchor moveWithCells="1">
                  <from>
                    <xdr:col>18</xdr:col>
                    <xdr:colOff>323850</xdr:colOff>
                    <xdr:row>19</xdr:row>
                    <xdr:rowOff>323850</xdr:rowOff>
                  </from>
                  <to>
                    <xdr:col>20</xdr:col>
                    <xdr:colOff>0</xdr:colOff>
                    <xdr:row>20</xdr:row>
                    <xdr:rowOff>219075</xdr:rowOff>
                  </to>
                </anchor>
              </controlPr>
            </control>
          </mc:Choice>
        </mc:AlternateContent>
        <mc:AlternateContent xmlns:mc="http://schemas.openxmlformats.org/markup-compatibility/2006">
          <mc:Choice Requires="x14">
            <control shapeId="3205" r:id="rId70" name="Check Box 133">
              <controlPr defaultSize="0" autoFill="0" autoLine="0" autoPict="0">
                <anchor moveWithCells="1">
                  <from>
                    <xdr:col>18</xdr:col>
                    <xdr:colOff>323850</xdr:colOff>
                    <xdr:row>20</xdr:row>
                    <xdr:rowOff>133350</xdr:rowOff>
                  </from>
                  <to>
                    <xdr:col>20</xdr:col>
                    <xdr:colOff>0</xdr:colOff>
                    <xdr:row>21</xdr:row>
                    <xdr:rowOff>28575</xdr:rowOff>
                  </to>
                </anchor>
              </controlPr>
            </control>
          </mc:Choice>
        </mc:AlternateContent>
        <mc:AlternateContent xmlns:mc="http://schemas.openxmlformats.org/markup-compatibility/2006">
          <mc:Choice Requires="x14">
            <control shapeId="3206" r:id="rId71" name="Check Box 134">
              <controlPr defaultSize="0" autoFill="0" autoLine="0" autoPict="0">
                <anchor moveWithCells="1">
                  <from>
                    <xdr:col>8</xdr:col>
                    <xdr:colOff>323850</xdr:colOff>
                    <xdr:row>18</xdr:row>
                    <xdr:rowOff>333375</xdr:rowOff>
                  </from>
                  <to>
                    <xdr:col>10</xdr:col>
                    <xdr:colOff>0</xdr:colOff>
                    <xdr:row>19</xdr:row>
                    <xdr:rowOff>228600</xdr:rowOff>
                  </to>
                </anchor>
              </controlPr>
            </control>
          </mc:Choice>
        </mc:AlternateContent>
        <mc:AlternateContent xmlns:mc="http://schemas.openxmlformats.org/markup-compatibility/2006">
          <mc:Choice Requires="x14">
            <control shapeId="3207" r:id="rId72" name="Check Box 135">
              <controlPr defaultSize="0" autoFill="0" autoLine="0" autoPict="0">
                <anchor moveWithCells="1">
                  <from>
                    <xdr:col>8</xdr:col>
                    <xdr:colOff>323850</xdr:colOff>
                    <xdr:row>19</xdr:row>
                    <xdr:rowOff>142875</xdr:rowOff>
                  </from>
                  <to>
                    <xdr:col>10</xdr:col>
                    <xdr:colOff>0</xdr:colOff>
                    <xdr:row>20</xdr:row>
                    <xdr:rowOff>38100</xdr:rowOff>
                  </to>
                </anchor>
              </controlPr>
            </control>
          </mc:Choice>
        </mc:AlternateContent>
        <mc:AlternateContent xmlns:mc="http://schemas.openxmlformats.org/markup-compatibility/2006">
          <mc:Choice Requires="x14">
            <control shapeId="3208" r:id="rId73" name="Check Box 136">
              <controlPr defaultSize="0" autoFill="0" autoLine="0" autoPict="0">
                <anchor moveWithCells="1">
                  <from>
                    <xdr:col>18</xdr:col>
                    <xdr:colOff>323850</xdr:colOff>
                    <xdr:row>18</xdr:row>
                    <xdr:rowOff>323850</xdr:rowOff>
                  </from>
                  <to>
                    <xdr:col>20</xdr:col>
                    <xdr:colOff>0</xdr:colOff>
                    <xdr:row>19</xdr:row>
                    <xdr:rowOff>219075</xdr:rowOff>
                  </to>
                </anchor>
              </controlPr>
            </control>
          </mc:Choice>
        </mc:AlternateContent>
        <mc:AlternateContent xmlns:mc="http://schemas.openxmlformats.org/markup-compatibility/2006">
          <mc:Choice Requires="x14">
            <control shapeId="3209" r:id="rId74" name="Check Box 137">
              <controlPr defaultSize="0" autoFill="0" autoLine="0" autoPict="0">
                <anchor moveWithCells="1">
                  <from>
                    <xdr:col>18</xdr:col>
                    <xdr:colOff>323850</xdr:colOff>
                    <xdr:row>19</xdr:row>
                    <xdr:rowOff>133350</xdr:rowOff>
                  </from>
                  <to>
                    <xdr:col>20</xdr:col>
                    <xdr:colOff>0</xdr:colOff>
                    <xdr:row>20</xdr:row>
                    <xdr:rowOff>28575</xdr:rowOff>
                  </to>
                </anchor>
              </controlPr>
            </control>
          </mc:Choice>
        </mc:AlternateContent>
        <mc:AlternateContent xmlns:mc="http://schemas.openxmlformats.org/markup-compatibility/2006">
          <mc:Choice Requires="x14">
            <control shapeId="3210" r:id="rId75" name="Check Box 138">
              <controlPr defaultSize="0" autoFill="0" autoLine="0" autoPict="0">
                <anchor moveWithCells="1">
                  <from>
                    <xdr:col>8</xdr:col>
                    <xdr:colOff>323850</xdr:colOff>
                    <xdr:row>17</xdr:row>
                    <xdr:rowOff>333375</xdr:rowOff>
                  </from>
                  <to>
                    <xdr:col>10</xdr:col>
                    <xdr:colOff>0</xdr:colOff>
                    <xdr:row>18</xdr:row>
                    <xdr:rowOff>228600</xdr:rowOff>
                  </to>
                </anchor>
              </controlPr>
            </control>
          </mc:Choice>
        </mc:AlternateContent>
        <mc:AlternateContent xmlns:mc="http://schemas.openxmlformats.org/markup-compatibility/2006">
          <mc:Choice Requires="x14">
            <control shapeId="3211" r:id="rId76" name="Check Box 139">
              <controlPr defaultSize="0" autoFill="0" autoLine="0" autoPict="0">
                <anchor moveWithCells="1">
                  <from>
                    <xdr:col>8</xdr:col>
                    <xdr:colOff>323850</xdr:colOff>
                    <xdr:row>18</xdr:row>
                    <xdr:rowOff>142875</xdr:rowOff>
                  </from>
                  <to>
                    <xdr:col>10</xdr:col>
                    <xdr:colOff>0</xdr:colOff>
                    <xdr:row>19</xdr:row>
                    <xdr:rowOff>38100</xdr:rowOff>
                  </to>
                </anchor>
              </controlPr>
            </control>
          </mc:Choice>
        </mc:AlternateContent>
        <mc:AlternateContent xmlns:mc="http://schemas.openxmlformats.org/markup-compatibility/2006">
          <mc:Choice Requires="x14">
            <control shapeId="3212" r:id="rId77" name="Check Box 140">
              <controlPr defaultSize="0" autoFill="0" autoLine="0" autoPict="0">
                <anchor moveWithCells="1">
                  <from>
                    <xdr:col>18</xdr:col>
                    <xdr:colOff>323850</xdr:colOff>
                    <xdr:row>17</xdr:row>
                    <xdr:rowOff>323850</xdr:rowOff>
                  </from>
                  <to>
                    <xdr:col>20</xdr:col>
                    <xdr:colOff>0</xdr:colOff>
                    <xdr:row>18</xdr:row>
                    <xdr:rowOff>219075</xdr:rowOff>
                  </to>
                </anchor>
              </controlPr>
            </control>
          </mc:Choice>
        </mc:AlternateContent>
        <mc:AlternateContent xmlns:mc="http://schemas.openxmlformats.org/markup-compatibility/2006">
          <mc:Choice Requires="x14">
            <control shapeId="3213" r:id="rId78" name="Check Box 141">
              <controlPr defaultSize="0" autoFill="0" autoLine="0" autoPict="0">
                <anchor moveWithCells="1">
                  <from>
                    <xdr:col>18</xdr:col>
                    <xdr:colOff>323850</xdr:colOff>
                    <xdr:row>18</xdr:row>
                    <xdr:rowOff>133350</xdr:rowOff>
                  </from>
                  <to>
                    <xdr:col>20</xdr:col>
                    <xdr:colOff>0</xdr:colOff>
                    <xdr:row>19</xdr:row>
                    <xdr:rowOff>28575</xdr:rowOff>
                  </to>
                </anchor>
              </controlPr>
            </control>
          </mc:Choice>
        </mc:AlternateContent>
        <mc:AlternateContent xmlns:mc="http://schemas.openxmlformats.org/markup-compatibility/2006">
          <mc:Choice Requires="x14">
            <control shapeId="3214" r:id="rId79" name="Check Box 142">
              <controlPr defaultSize="0" autoFill="0" autoLine="0" autoPict="0">
                <anchor moveWithCells="1">
                  <from>
                    <xdr:col>8</xdr:col>
                    <xdr:colOff>323850</xdr:colOff>
                    <xdr:row>16</xdr:row>
                    <xdr:rowOff>333375</xdr:rowOff>
                  </from>
                  <to>
                    <xdr:col>10</xdr:col>
                    <xdr:colOff>0</xdr:colOff>
                    <xdr:row>17</xdr:row>
                    <xdr:rowOff>228600</xdr:rowOff>
                  </to>
                </anchor>
              </controlPr>
            </control>
          </mc:Choice>
        </mc:AlternateContent>
        <mc:AlternateContent xmlns:mc="http://schemas.openxmlformats.org/markup-compatibility/2006">
          <mc:Choice Requires="x14">
            <control shapeId="3215" r:id="rId80" name="Check Box 143">
              <controlPr defaultSize="0" autoFill="0" autoLine="0" autoPict="0">
                <anchor moveWithCells="1">
                  <from>
                    <xdr:col>8</xdr:col>
                    <xdr:colOff>323850</xdr:colOff>
                    <xdr:row>17</xdr:row>
                    <xdr:rowOff>142875</xdr:rowOff>
                  </from>
                  <to>
                    <xdr:col>10</xdr:col>
                    <xdr:colOff>0</xdr:colOff>
                    <xdr:row>18</xdr:row>
                    <xdr:rowOff>38100</xdr:rowOff>
                  </to>
                </anchor>
              </controlPr>
            </control>
          </mc:Choice>
        </mc:AlternateContent>
        <mc:AlternateContent xmlns:mc="http://schemas.openxmlformats.org/markup-compatibility/2006">
          <mc:Choice Requires="x14">
            <control shapeId="3216" r:id="rId81" name="Check Box 144">
              <controlPr defaultSize="0" autoFill="0" autoLine="0" autoPict="0">
                <anchor moveWithCells="1">
                  <from>
                    <xdr:col>18</xdr:col>
                    <xdr:colOff>323850</xdr:colOff>
                    <xdr:row>16</xdr:row>
                    <xdr:rowOff>323850</xdr:rowOff>
                  </from>
                  <to>
                    <xdr:col>20</xdr:col>
                    <xdr:colOff>0</xdr:colOff>
                    <xdr:row>17</xdr:row>
                    <xdr:rowOff>219075</xdr:rowOff>
                  </to>
                </anchor>
              </controlPr>
            </control>
          </mc:Choice>
        </mc:AlternateContent>
        <mc:AlternateContent xmlns:mc="http://schemas.openxmlformats.org/markup-compatibility/2006">
          <mc:Choice Requires="x14">
            <control shapeId="3217" r:id="rId82" name="Check Box 145">
              <controlPr defaultSize="0" autoFill="0" autoLine="0" autoPict="0">
                <anchor moveWithCells="1">
                  <from>
                    <xdr:col>18</xdr:col>
                    <xdr:colOff>323850</xdr:colOff>
                    <xdr:row>17</xdr:row>
                    <xdr:rowOff>133350</xdr:rowOff>
                  </from>
                  <to>
                    <xdr:col>20</xdr:col>
                    <xdr:colOff>0</xdr:colOff>
                    <xdr:row>18</xdr:row>
                    <xdr:rowOff>28575</xdr:rowOff>
                  </to>
                </anchor>
              </controlPr>
            </control>
          </mc:Choice>
        </mc:AlternateContent>
        <mc:AlternateContent xmlns:mc="http://schemas.openxmlformats.org/markup-compatibility/2006">
          <mc:Choice Requires="x14">
            <control shapeId="3218" r:id="rId83" name="Check Box 146">
              <controlPr defaultSize="0" autoFill="0" autoLine="0" autoPict="0">
                <anchor moveWithCells="1">
                  <from>
                    <xdr:col>8</xdr:col>
                    <xdr:colOff>323850</xdr:colOff>
                    <xdr:row>15</xdr:row>
                    <xdr:rowOff>333375</xdr:rowOff>
                  </from>
                  <to>
                    <xdr:col>10</xdr:col>
                    <xdr:colOff>0</xdr:colOff>
                    <xdr:row>16</xdr:row>
                    <xdr:rowOff>228600</xdr:rowOff>
                  </to>
                </anchor>
              </controlPr>
            </control>
          </mc:Choice>
        </mc:AlternateContent>
        <mc:AlternateContent xmlns:mc="http://schemas.openxmlformats.org/markup-compatibility/2006">
          <mc:Choice Requires="x14">
            <control shapeId="3219" r:id="rId84" name="Check Box 147">
              <controlPr defaultSize="0" autoFill="0" autoLine="0" autoPict="0">
                <anchor moveWithCells="1">
                  <from>
                    <xdr:col>8</xdr:col>
                    <xdr:colOff>323850</xdr:colOff>
                    <xdr:row>16</xdr:row>
                    <xdr:rowOff>142875</xdr:rowOff>
                  </from>
                  <to>
                    <xdr:col>10</xdr:col>
                    <xdr:colOff>0</xdr:colOff>
                    <xdr:row>17</xdr:row>
                    <xdr:rowOff>38100</xdr:rowOff>
                  </to>
                </anchor>
              </controlPr>
            </control>
          </mc:Choice>
        </mc:AlternateContent>
        <mc:AlternateContent xmlns:mc="http://schemas.openxmlformats.org/markup-compatibility/2006">
          <mc:Choice Requires="x14">
            <control shapeId="3220" r:id="rId85" name="Check Box 148">
              <controlPr defaultSize="0" autoFill="0" autoLine="0" autoPict="0">
                <anchor moveWithCells="1">
                  <from>
                    <xdr:col>18</xdr:col>
                    <xdr:colOff>323850</xdr:colOff>
                    <xdr:row>15</xdr:row>
                    <xdr:rowOff>323850</xdr:rowOff>
                  </from>
                  <to>
                    <xdr:col>20</xdr:col>
                    <xdr:colOff>0</xdr:colOff>
                    <xdr:row>16</xdr:row>
                    <xdr:rowOff>219075</xdr:rowOff>
                  </to>
                </anchor>
              </controlPr>
            </control>
          </mc:Choice>
        </mc:AlternateContent>
        <mc:AlternateContent xmlns:mc="http://schemas.openxmlformats.org/markup-compatibility/2006">
          <mc:Choice Requires="x14">
            <control shapeId="3221" r:id="rId86" name="Check Box 149">
              <controlPr defaultSize="0" autoFill="0" autoLine="0" autoPict="0">
                <anchor moveWithCells="1">
                  <from>
                    <xdr:col>18</xdr:col>
                    <xdr:colOff>323850</xdr:colOff>
                    <xdr:row>16</xdr:row>
                    <xdr:rowOff>133350</xdr:rowOff>
                  </from>
                  <to>
                    <xdr:col>20</xdr:col>
                    <xdr:colOff>0</xdr:colOff>
                    <xdr:row>17</xdr:row>
                    <xdr:rowOff>28575</xdr:rowOff>
                  </to>
                </anchor>
              </controlPr>
            </control>
          </mc:Choice>
        </mc:AlternateContent>
        <mc:AlternateContent xmlns:mc="http://schemas.openxmlformats.org/markup-compatibility/2006">
          <mc:Choice Requires="x14">
            <control shapeId="3222" r:id="rId87" name="Check Box 150">
              <controlPr defaultSize="0" autoFill="0" autoLine="0" autoPict="0">
                <anchor moveWithCells="1">
                  <from>
                    <xdr:col>8</xdr:col>
                    <xdr:colOff>323850</xdr:colOff>
                    <xdr:row>14</xdr:row>
                    <xdr:rowOff>333375</xdr:rowOff>
                  </from>
                  <to>
                    <xdr:col>10</xdr:col>
                    <xdr:colOff>0</xdr:colOff>
                    <xdr:row>15</xdr:row>
                    <xdr:rowOff>228600</xdr:rowOff>
                  </to>
                </anchor>
              </controlPr>
            </control>
          </mc:Choice>
        </mc:AlternateContent>
        <mc:AlternateContent xmlns:mc="http://schemas.openxmlformats.org/markup-compatibility/2006">
          <mc:Choice Requires="x14">
            <control shapeId="3223" r:id="rId88" name="Check Box 151">
              <controlPr defaultSize="0" autoFill="0" autoLine="0" autoPict="0">
                <anchor moveWithCells="1">
                  <from>
                    <xdr:col>8</xdr:col>
                    <xdr:colOff>323850</xdr:colOff>
                    <xdr:row>15</xdr:row>
                    <xdr:rowOff>142875</xdr:rowOff>
                  </from>
                  <to>
                    <xdr:col>10</xdr:col>
                    <xdr:colOff>0</xdr:colOff>
                    <xdr:row>16</xdr:row>
                    <xdr:rowOff>38100</xdr:rowOff>
                  </to>
                </anchor>
              </controlPr>
            </control>
          </mc:Choice>
        </mc:AlternateContent>
        <mc:AlternateContent xmlns:mc="http://schemas.openxmlformats.org/markup-compatibility/2006">
          <mc:Choice Requires="x14">
            <control shapeId="3224" r:id="rId89" name="Check Box 152">
              <controlPr defaultSize="0" autoFill="0" autoLine="0" autoPict="0">
                <anchor moveWithCells="1">
                  <from>
                    <xdr:col>18</xdr:col>
                    <xdr:colOff>323850</xdr:colOff>
                    <xdr:row>14</xdr:row>
                    <xdr:rowOff>323850</xdr:rowOff>
                  </from>
                  <to>
                    <xdr:col>20</xdr:col>
                    <xdr:colOff>0</xdr:colOff>
                    <xdr:row>15</xdr:row>
                    <xdr:rowOff>219075</xdr:rowOff>
                  </to>
                </anchor>
              </controlPr>
            </control>
          </mc:Choice>
        </mc:AlternateContent>
        <mc:AlternateContent xmlns:mc="http://schemas.openxmlformats.org/markup-compatibility/2006">
          <mc:Choice Requires="x14">
            <control shapeId="3225" r:id="rId90" name="Check Box 153">
              <controlPr defaultSize="0" autoFill="0" autoLine="0" autoPict="0">
                <anchor moveWithCells="1">
                  <from>
                    <xdr:col>18</xdr:col>
                    <xdr:colOff>323850</xdr:colOff>
                    <xdr:row>15</xdr:row>
                    <xdr:rowOff>133350</xdr:rowOff>
                  </from>
                  <to>
                    <xdr:col>20</xdr:col>
                    <xdr:colOff>0</xdr:colOff>
                    <xdr:row>16</xdr:row>
                    <xdr:rowOff>28575</xdr:rowOff>
                  </to>
                </anchor>
              </controlPr>
            </control>
          </mc:Choice>
        </mc:AlternateContent>
        <mc:AlternateContent xmlns:mc="http://schemas.openxmlformats.org/markup-compatibility/2006">
          <mc:Choice Requires="x14">
            <control shapeId="3226" r:id="rId91" name="Check Box 154">
              <controlPr defaultSize="0" autoFill="0" autoLine="0" autoPict="0">
                <anchor moveWithCells="1">
                  <from>
                    <xdr:col>8</xdr:col>
                    <xdr:colOff>323850</xdr:colOff>
                    <xdr:row>13</xdr:row>
                    <xdr:rowOff>333375</xdr:rowOff>
                  </from>
                  <to>
                    <xdr:col>10</xdr:col>
                    <xdr:colOff>0</xdr:colOff>
                    <xdr:row>14</xdr:row>
                    <xdr:rowOff>228600</xdr:rowOff>
                  </to>
                </anchor>
              </controlPr>
            </control>
          </mc:Choice>
        </mc:AlternateContent>
        <mc:AlternateContent xmlns:mc="http://schemas.openxmlformats.org/markup-compatibility/2006">
          <mc:Choice Requires="x14">
            <control shapeId="3227" r:id="rId92" name="Check Box 155">
              <controlPr defaultSize="0" autoFill="0" autoLine="0" autoPict="0">
                <anchor moveWithCells="1">
                  <from>
                    <xdr:col>8</xdr:col>
                    <xdr:colOff>323850</xdr:colOff>
                    <xdr:row>14</xdr:row>
                    <xdr:rowOff>142875</xdr:rowOff>
                  </from>
                  <to>
                    <xdr:col>10</xdr:col>
                    <xdr:colOff>0</xdr:colOff>
                    <xdr:row>15</xdr:row>
                    <xdr:rowOff>38100</xdr:rowOff>
                  </to>
                </anchor>
              </controlPr>
            </control>
          </mc:Choice>
        </mc:AlternateContent>
        <mc:AlternateContent xmlns:mc="http://schemas.openxmlformats.org/markup-compatibility/2006">
          <mc:Choice Requires="x14">
            <control shapeId="3228" r:id="rId93" name="Check Box 156">
              <controlPr defaultSize="0" autoFill="0" autoLine="0" autoPict="0">
                <anchor moveWithCells="1">
                  <from>
                    <xdr:col>18</xdr:col>
                    <xdr:colOff>323850</xdr:colOff>
                    <xdr:row>13</xdr:row>
                    <xdr:rowOff>323850</xdr:rowOff>
                  </from>
                  <to>
                    <xdr:col>20</xdr:col>
                    <xdr:colOff>0</xdr:colOff>
                    <xdr:row>14</xdr:row>
                    <xdr:rowOff>219075</xdr:rowOff>
                  </to>
                </anchor>
              </controlPr>
            </control>
          </mc:Choice>
        </mc:AlternateContent>
        <mc:AlternateContent xmlns:mc="http://schemas.openxmlformats.org/markup-compatibility/2006">
          <mc:Choice Requires="x14">
            <control shapeId="3229" r:id="rId94" name="Check Box 157">
              <controlPr defaultSize="0" autoFill="0" autoLine="0" autoPict="0">
                <anchor moveWithCells="1">
                  <from>
                    <xdr:col>18</xdr:col>
                    <xdr:colOff>323850</xdr:colOff>
                    <xdr:row>14</xdr:row>
                    <xdr:rowOff>133350</xdr:rowOff>
                  </from>
                  <to>
                    <xdr:col>20</xdr:col>
                    <xdr:colOff>0</xdr:colOff>
                    <xdr:row>15</xdr:row>
                    <xdr:rowOff>28575</xdr:rowOff>
                  </to>
                </anchor>
              </controlPr>
            </control>
          </mc:Choice>
        </mc:AlternateContent>
        <mc:AlternateContent xmlns:mc="http://schemas.openxmlformats.org/markup-compatibility/2006">
          <mc:Choice Requires="x14">
            <control shapeId="3230" r:id="rId95" name="Check Box 158">
              <controlPr defaultSize="0" autoFill="0" autoLine="0" autoPict="0">
                <anchor moveWithCells="1">
                  <from>
                    <xdr:col>8</xdr:col>
                    <xdr:colOff>323850</xdr:colOff>
                    <xdr:row>12</xdr:row>
                    <xdr:rowOff>333375</xdr:rowOff>
                  </from>
                  <to>
                    <xdr:col>10</xdr:col>
                    <xdr:colOff>0</xdr:colOff>
                    <xdr:row>13</xdr:row>
                    <xdr:rowOff>228600</xdr:rowOff>
                  </to>
                </anchor>
              </controlPr>
            </control>
          </mc:Choice>
        </mc:AlternateContent>
        <mc:AlternateContent xmlns:mc="http://schemas.openxmlformats.org/markup-compatibility/2006">
          <mc:Choice Requires="x14">
            <control shapeId="3231" r:id="rId96" name="Check Box 159">
              <controlPr defaultSize="0" autoFill="0" autoLine="0" autoPict="0">
                <anchor moveWithCells="1">
                  <from>
                    <xdr:col>8</xdr:col>
                    <xdr:colOff>323850</xdr:colOff>
                    <xdr:row>13</xdr:row>
                    <xdr:rowOff>142875</xdr:rowOff>
                  </from>
                  <to>
                    <xdr:col>10</xdr:col>
                    <xdr:colOff>0</xdr:colOff>
                    <xdr:row>14</xdr:row>
                    <xdr:rowOff>38100</xdr:rowOff>
                  </to>
                </anchor>
              </controlPr>
            </control>
          </mc:Choice>
        </mc:AlternateContent>
        <mc:AlternateContent xmlns:mc="http://schemas.openxmlformats.org/markup-compatibility/2006">
          <mc:Choice Requires="x14">
            <control shapeId="3232" r:id="rId97" name="Check Box 160">
              <controlPr defaultSize="0" autoFill="0" autoLine="0" autoPict="0">
                <anchor moveWithCells="1">
                  <from>
                    <xdr:col>18</xdr:col>
                    <xdr:colOff>323850</xdr:colOff>
                    <xdr:row>12</xdr:row>
                    <xdr:rowOff>323850</xdr:rowOff>
                  </from>
                  <to>
                    <xdr:col>20</xdr:col>
                    <xdr:colOff>0</xdr:colOff>
                    <xdr:row>13</xdr:row>
                    <xdr:rowOff>219075</xdr:rowOff>
                  </to>
                </anchor>
              </controlPr>
            </control>
          </mc:Choice>
        </mc:AlternateContent>
        <mc:AlternateContent xmlns:mc="http://schemas.openxmlformats.org/markup-compatibility/2006">
          <mc:Choice Requires="x14">
            <control shapeId="3233" r:id="rId98" name="Check Box 161">
              <controlPr defaultSize="0" autoFill="0" autoLine="0" autoPict="0">
                <anchor moveWithCells="1">
                  <from>
                    <xdr:col>18</xdr:col>
                    <xdr:colOff>323850</xdr:colOff>
                    <xdr:row>13</xdr:row>
                    <xdr:rowOff>133350</xdr:rowOff>
                  </from>
                  <to>
                    <xdr:col>20</xdr:col>
                    <xdr:colOff>0</xdr:colOff>
                    <xdr:row>14</xdr:row>
                    <xdr:rowOff>28575</xdr:rowOff>
                  </to>
                </anchor>
              </controlPr>
            </control>
          </mc:Choice>
        </mc:AlternateContent>
        <mc:AlternateContent xmlns:mc="http://schemas.openxmlformats.org/markup-compatibility/2006">
          <mc:Choice Requires="x14">
            <control shapeId="3234" r:id="rId99" name="Check Box 162">
              <controlPr defaultSize="0" autoFill="0" autoLine="0" autoPict="0">
                <anchor moveWithCells="1">
                  <from>
                    <xdr:col>8</xdr:col>
                    <xdr:colOff>323850</xdr:colOff>
                    <xdr:row>11</xdr:row>
                    <xdr:rowOff>333375</xdr:rowOff>
                  </from>
                  <to>
                    <xdr:col>10</xdr:col>
                    <xdr:colOff>0</xdr:colOff>
                    <xdr:row>12</xdr:row>
                    <xdr:rowOff>228600</xdr:rowOff>
                  </to>
                </anchor>
              </controlPr>
            </control>
          </mc:Choice>
        </mc:AlternateContent>
        <mc:AlternateContent xmlns:mc="http://schemas.openxmlformats.org/markup-compatibility/2006">
          <mc:Choice Requires="x14">
            <control shapeId="3235" r:id="rId100" name="Check Box 163">
              <controlPr defaultSize="0" autoFill="0" autoLine="0" autoPict="0">
                <anchor moveWithCells="1">
                  <from>
                    <xdr:col>8</xdr:col>
                    <xdr:colOff>323850</xdr:colOff>
                    <xdr:row>12</xdr:row>
                    <xdr:rowOff>142875</xdr:rowOff>
                  </from>
                  <to>
                    <xdr:col>10</xdr:col>
                    <xdr:colOff>0</xdr:colOff>
                    <xdr:row>13</xdr:row>
                    <xdr:rowOff>38100</xdr:rowOff>
                  </to>
                </anchor>
              </controlPr>
            </control>
          </mc:Choice>
        </mc:AlternateContent>
        <mc:AlternateContent xmlns:mc="http://schemas.openxmlformats.org/markup-compatibility/2006">
          <mc:Choice Requires="x14">
            <control shapeId="3236" r:id="rId101" name="Check Box 164">
              <controlPr defaultSize="0" autoFill="0" autoLine="0" autoPict="0">
                <anchor moveWithCells="1">
                  <from>
                    <xdr:col>18</xdr:col>
                    <xdr:colOff>323850</xdr:colOff>
                    <xdr:row>11</xdr:row>
                    <xdr:rowOff>323850</xdr:rowOff>
                  </from>
                  <to>
                    <xdr:col>20</xdr:col>
                    <xdr:colOff>0</xdr:colOff>
                    <xdr:row>12</xdr:row>
                    <xdr:rowOff>219075</xdr:rowOff>
                  </to>
                </anchor>
              </controlPr>
            </control>
          </mc:Choice>
        </mc:AlternateContent>
        <mc:AlternateContent xmlns:mc="http://schemas.openxmlformats.org/markup-compatibility/2006">
          <mc:Choice Requires="x14">
            <control shapeId="3237" r:id="rId102" name="Check Box 165">
              <controlPr defaultSize="0" autoFill="0" autoLine="0" autoPict="0">
                <anchor moveWithCells="1">
                  <from>
                    <xdr:col>18</xdr:col>
                    <xdr:colOff>323850</xdr:colOff>
                    <xdr:row>12</xdr:row>
                    <xdr:rowOff>133350</xdr:rowOff>
                  </from>
                  <to>
                    <xdr:col>20</xdr:col>
                    <xdr:colOff>0</xdr:colOff>
                    <xdr:row>13</xdr:row>
                    <xdr:rowOff>28575</xdr:rowOff>
                  </to>
                </anchor>
              </controlPr>
            </control>
          </mc:Choice>
        </mc:AlternateContent>
        <mc:AlternateContent xmlns:mc="http://schemas.openxmlformats.org/markup-compatibility/2006">
          <mc:Choice Requires="x14">
            <control shapeId="3238" r:id="rId103" name="Check Box 166">
              <controlPr defaultSize="0" autoFill="0" autoLine="0" autoPict="0">
                <anchor moveWithCells="1">
                  <from>
                    <xdr:col>8</xdr:col>
                    <xdr:colOff>323850</xdr:colOff>
                    <xdr:row>10</xdr:row>
                    <xdr:rowOff>333375</xdr:rowOff>
                  </from>
                  <to>
                    <xdr:col>10</xdr:col>
                    <xdr:colOff>0</xdr:colOff>
                    <xdr:row>11</xdr:row>
                    <xdr:rowOff>228600</xdr:rowOff>
                  </to>
                </anchor>
              </controlPr>
            </control>
          </mc:Choice>
        </mc:AlternateContent>
        <mc:AlternateContent xmlns:mc="http://schemas.openxmlformats.org/markup-compatibility/2006">
          <mc:Choice Requires="x14">
            <control shapeId="3239" r:id="rId104" name="Check Box 167">
              <controlPr defaultSize="0" autoFill="0" autoLine="0" autoPict="0">
                <anchor moveWithCells="1">
                  <from>
                    <xdr:col>8</xdr:col>
                    <xdr:colOff>323850</xdr:colOff>
                    <xdr:row>11</xdr:row>
                    <xdr:rowOff>142875</xdr:rowOff>
                  </from>
                  <to>
                    <xdr:col>10</xdr:col>
                    <xdr:colOff>0</xdr:colOff>
                    <xdr:row>12</xdr:row>
                    <xdr:rowOff>38100</xdr:rowOff>
                  </to>
                </anchor>
              </controlPr>
            </control>
          </mc:Choice>
        </mc:AlternateContent>
        <mc:AlternateContent xmlns:mc="http://schemas.openxmlformats.org/markup-compatibility/2006">
          <mc:Choice Requires="x14">
            <control shapeId="3240" r:id="rId105" name="Check Box 168">
              <controlPr defaultSize="0" autoFill="0" autoLine="0" autoPict="0">
                <anchor moveWithCells="1">
                  <from>
                    <xdr:col>18</xdr:col>
                    <xdr:colOff>323850</xdr:colOff>
                    <xdr:row>10</xdr:row>
                    <xdr:rowOff>323850</xdr:rowOff>
                  </from>
                  <to>
                    <xdr:col>20</xdr:col>
                    <xdr:colOff>0</xdr:colOff>
                    <xdr:row>11</xdr:row>
                    <xdr:rowOff>219075</xdr:rowOff>
                  </to>
                </anchor>
              </controlPr>
            </control>
          </mc:Choice>
        </mc:AlternateContent>
        <mc:AlternateContent xmlns:mc="http://schemas.openxmlformats.org/markup-compatibility/2006">
          <mc:Choice Requires="x14">
            <control shapeId="3241" r:id="rId106" name="Check Box 169">
              <controlPr defaultSize="0" autoFill="0" autoLine="0" autoPict="0">
                <anchor moveWithCells="1">
                  <from>
                    <xdr:col>18</xdr:col>
                    <xdr:colOff>323850</xdr:colOff>
                    <xdr:row>11</xdr:row>
                    <xdr:rowOff>133350</xdr:rowOff>
                  </from>
                  <to>
                    <xdr:col>20</xdr:col>
                    <xdr:colOff>0</xdr:colOff>
                    <xdr:row>12</xdr:row>
                    <xdr:rowOff>28575</xdr:rowOff>
                  </to>
                </anchor>
              </controlPr>
            </control>
          </mc:Choice>
        </mc:AlternateContent>
        <mc:AlternateContent xmlns:mc="http://schemas.openxmlformats.org/markup-compatibility/2006">
          <mc:Choice Requires="x14">
            <control shapeId="3242" r:id="rId107" name="Check Box 170">
              <controlPr defaultSize="0" autoFill="0" autoLine="0" autoPict="0">
                <anchor moveWithCells="1">
                  <from>
                    <xdr:col>8</xdr:col>
                    <xdr:colOff>323850</xdr:colOff>
                    <xdr:row>9</xdr:row>
                    <xdr:rowOff>333375</xdr:rowOff>
                  </from>
                  <to>
                    <xdr:col>10</xdr:col>
                    <xdr:colOff>0</xdr:colOff>
                    <xdr:row>10</xdr:row>
                    <xdr:rowOff>228600</xdr:rowOff>
                  </to>
                </anchor>
              </controlPr>
            </control>
          </mc:Choice>
        </mc:AlternateContent>
        <mc:AlternateContent xmlns:mc="http://schemas.openxmlformats.org/markup-compatibility/2006">
          <mc:Choice Requires="x14">
            <control shapeId="3243" r:id="rId108" name="Check Box 171">
              <controlPr defaultSize="0" autoFill="0" autoLine="0" autoPict="0">
                <anchor moveWithCells="1">
                  <from>
                    <xdr:col>8</xdr:col>
                    <xdr:colOff>323850</xdr:colOff>
                    <xdr:row>10</xdr:row>
                    <xdr:rowOff>142875</xdr:rowOff>
                  </from>
                  <to>
                    <xdr:col>10</xdr:col>
                    <xdr:colOff>0</xdr:colOff>
                    <xdr:row>11</xdr:row>
                    <xdr:rowOff>38100</xdr:rowOff>
                  </to>
                </anchor>
              </controlPr>
            </control>
          </mc:Choice>
        </mc:AlternateContent>
        <mc:AlternateContent xmlns:mc="http://schemas.openxmlformats.org/markup-compatibility/2006">
          <mc:Choice Requires="x14">
            <control shapeId="3244" r:id="rId109" name="Check Box 172">
              <controlPr defaultSize="0" autoFill="0" autoLine="0" autoPict="0">
                <anchor moveWithCells="1">
                  <from>
                    <xdr:col>18</xdr:col>
                    <xdr:colOff>323850</xdr:colOff>
                    <xdr:row>9</xdr:row>
                    <xdr:rowOff>323850</xdr:rowOff>
                  </from>
                  <to>
                    <xdr:col>20</xdr:col>
                    <xdr:colOff>0</xdr:colOff>
                    <xdr:row>10</xdr:row>
                    <xdr:rowOff>219075</xdr:rowOff>
                  </to>
                </anchor>
              </controlPr>
            </control>
          </mc:Choice>
        </mc:AlternateContent>
        <mc:AlternateContent xmlns:mc="http://schemas.openxmlformats.org/markup-compatibility/2006">
          <mc:Choice Requires="x14">
            <control shapeId="3245" r:id="rId110" name="Check Box 173">
              <controlPr defaultSize="0" autoFill="0" autoLine="0" autoPict="0">
                <anchor moveWithCells="1">
                  <from>
                    <xdr:col>18</xdr:col>
                    <xdr:colOff>323850</xdr:colOff>
                    <xdr:row>10</xdr:row>
                    <xdr:rowOff>133350</xdr:rowOff>
                  </from>
                  <to>
                    <xdr:col>20</xdr:col>
                    <xdr:colOff>0</xdr:colOff>
                    <xdr:row>11</xdr:row>
                    <xdr:rowOff>28575</xdr:rowOff>
                  </to>
                </anchor>
              </controlPr>
            </control>
          </mc:Choice>
        </mc:AlternateContent>
        <mc:AlternateContent xmlns:mc="http://schemas.openxmlformats.org/markup-compatibility/2006">
          <mc:Choice Requires="x14">
            <control shapeId="3246" r:id="rId111" name="Check Box 174">
              <controlPr defaultSize="0" autoFill="0" autoLine="0" autoPict="0">
                <anchor moveWithCells="1">
                  <from>
                    <xdr:col>8</xdr:col>
                    <xdr:colOff>323850</xdr:colOff>
                    <xdr:row>8</xdr:row>
                    <xdr:rowOff>333375</xdr:rowOff>
                  </from>
                  <to>
                    <xdr:col>10</xdr:col>
                    <xdr:colOff>0</xdr:colOff>
                    <xdr:row>9</xdr:row>
                    <xdr:rowOff>228600</xdr:rowOff>
                  </to>
                </anchor>
              </controlPr>
            </control>
          </mc:Choice>
        </mc:AlternateContent>
        <mc:AlternateContent xmlns:mc="http://schemas.openxmlformats.org/markup-compatibility/2006">
          <mc:Choice Requires="x14">
            <control shapeId="3247" r:id="rId112" name="Check Box 175">
              <controlPr defaultSize="0" autoFill="0" autoLine="0" autoPict="0">
                <anchor moveWithCells="1">
                  <from>
                    <xdr:col>8</xdr:col>
                    <xdr:colOff>323850</xdr:colOff>
                    <xdr:row>9</xdr:row>
                    <xdr:rowOff>142875</xdr:rowOff>
                  </from>
                  <to>
                    <xdr:col>10</xdr:col>
                    <xdr:colOff>0</xdr:colOff>
                    <xdr:row>10</xdr:row>
                    <xdr:rowOff>38100</xdr:rowOff>
                  </to>
                </anchor>
              </controlPr>
            </control>
          </mc:Choice>
        </mc:AlternateContent>
        <mc:AlternateContent xmlns:mc="http://schemas.openxmlformats.org/markup-compatibility/2006">
          <mc:Choice Requires="x14">
            <control shapeId="3248" r:id="rId113" name="Check Box 176">
              <controlPr defaultSize="0" autoFill="0" autoLine="0" autoPict="0">
                <anchor moveWithCells="1">
                  <from>
                    <xdr:col>18</xdr:col>
                    <xdr:colOff>323850</xdr:colOff>
                    <xdr:row>8</xdr:row>
                    <xdr:rowOff>323850</xdr:rowOff>
                  </from>
                  <to>
                    <xdr:col>20</xdr:col>
                    <xdr:colOff>0</xdr:colOff>
                    <xdr:row>9</xdr:row>
                    <xdr:rowOff>219075</xdr:rowOff>
                  </to>
                </anchor>
              </controlPr>
            </control>
          </mc:Choice>
        </mc:AlternateContent>
        <mc:AlternateContent xmlns:mc="http://schemas.openxmlformats.org/markup-compatibility/2006">
          <mc:Choice Requires="x14">
            <control shapeId="3249" r:id="rId114" name="Check Box 177">
              <controlPr defaultSize="0" autoFill="0" autoLine="0" autoPict="0">
                <anchor moveWithCells="1">
                  <from>
                    <xdr:col>18</xdr:col>
                    <xdr:colOff>323850</xdr:colOff>
                    <xdr:row>9</xdr:row>
                    <xdr:rowOff>133350</xdr:rowOff>
                  </from>
                  <to>
                    <xdr:col>20</xdr:col>
                    <xdr:colOff>0</xdr:colOff>
                    <xdr:row>10</xdr:row>
                    <xdr:rowOff>28575</xdr:rowOff>
                  </to>
                </anchor>
              </controlPr>
            </control>
          </mc:Choice>
        </mc:AlternateContent>
        <mc:AlternateContent xmlns:mc="http://schemas.openxmlformats.org/markup-compatibility/2006">
          <mc:Choice Requires="x14">
            <control shapeId="3250" r:id="rId115" name="Check Box 178">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3251" r:id="rId116" name="Check Box 179">
              <controlPr defaultSize="0" autoFill="0" autoLine="0" autoPict="0">
                <anchor moveWithCells="1">
                  <from>
                    <xdr:col>8</xdr:col>
                    <xdr:colOff>323850</xdr:colOff>
                    <xdr:row>8</xdr:row>
                    <xdr:rowOff>142875</xdr:rowOff>
                  </from>
                  <to>
                    <xdr:col>10</xdr:col>
                    <xdr:colOff>0</xdr:colOff>
                    <xdr:row>9</xdr:row>
                    <xdr:rowOff>38100</xdr:rowOff>
                  </to>
                </anchor>
              </controlPr>
            </control>
          </mc:Choice>
        </mc:AlternateContent>
        <mc:AlternateContent xmlns:mc="http://schemas.openxmlformats.org/markup-compatibility/2006">
          <mc:Choice Requires="x14">
            <control shapeId="3252" r:id="rId117" name="Check Box 180">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mc:AlternateContent xmlns:mc="http://schemas.openxmlformats.org/markup-compatibility/2006">
          <mc:Choice Requires="x14">
            <control shapeId="3253" r:id="rId118" name="Check Box 181">
              <controlPr defaultSize="0" autoFill="0" autoLine="0" autoPict="0">
                <anchor moveWithCells="1">
                  <from>
                    <xdr:col>18</xdr:col>
                    <xdr:colOff>323850</xdr:colOff>
                    <xdr:row>8</xdr:row>
                    <xdr:rowOff>133350</xdr:rowOff>
                  </from>
                  <to>
                    <xdr:col>20</xdr:col>
                    <xdr:colOff>0</xdr:colOff>
                    <xdr:row>9</xdr:row>
                    <xdr:rowOff>28575</xdr:rowOff>
                  </to>
                </anchor>
              </controlPr>
            </control>
          </mc:Choice>
        </mc:AlternateContent>
        <mc:AlternateContent xmlns:mc="http://schemas.openxmlformats.org/markup-compatibility/2006">
          <mc:Choice Requires="x14">
            <control shapeId="3255" r:id="rId119" name="Check Box 183">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3256" r:id="rId120" name="Check Box 184">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入力フォーム!$AZ$19:$AZ$21</xm:f>
          </x14:formula1>
          <xm:sqref>D9:D23</xm:sqref>
        </x14:dataValidation>
        <x14:dataValidation type="list" allowBlank="1" showInputMessage="1" showErrorMessage="1">
          <x14:formula1>
            <xm:f>入力フォーム!$AS$19:$AS$21</xm:f>
          </x14:formula1>
          <xm:sqref>S1:T1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30"/>
  <sheetViews>
    <sheetView showWhiteSpace="0" zoomScaleNormal="100" zoomScaleSheetLayoutView="100" workbookViewId="0">
      <selection activeCell="G2" sqref="G2"/>
    </sheetView>
  </sheetViews>
  <sheetFormatPr defaultColWidth="4.5" defaultRowHeight="28.35" customHeight="1" x14ac:dyDescent="0.4"/>
  <cols>
    <col min="1" max="26" width="4.5" style="8"/>
    <col min="27" max="31" width="0" style="8" hidden="1" customWidth="1"/>
    <col min="32" max="16384" width="4.5" style="8"/>
  </cols>
  <sheetData>
    <row r="1" spans="1:40" ht="28.35" customHeight="1" x14ac:dyDescent="0.4">
      <c r="A1" s="102" t="s">
        <v>72</v>
      </c>
      <c r="B1" s="102"/>
      <c r="C1" s="102"/>
      <c r="D1" s="102"/>
      <c r="E1" s="102"/>
      <c r="F1" s="102"/>
      <c r="G1" s="102"/>
      <c r="H1" s="100" t="s">
        <v>71</v>
      </c>
      <c r="I1" s="100"/>
      <c r="J1" s="100"/>
      <c r="K1" s="100"/>
      <c r="L1" s="100"/>
      <c r="M1" s="100"/>
      <c r="N1" s="100"/>
      <c r="O1" s="101"/>
      <c r="P1" s="93" t="s">
        <v>48</v>
      </c>
      <c r="Q1" s="82"/>
      <c r="R1" s="82"/>
      <c r="S1" s="94"/>
      <c r="T1" s="95"/>
      <c r="U1" s="1"/>
      <c r="V1" s="1"/>
      <c r="W1" s="1"/>
      <c r="X1" s="1"/>
      <c r="Y1" s="1"/>
      <c r="Z1" s="1"/>
      <c r="AA1" s="1" t="e">
        <f>VLOOKUP($S$1,入力フォーム!$AS$19:$AV$21,3,FALSE)</f>
        <v>#N/A</v>
      </c>
      <c r="AB1" s="1" t="e">
        <f>VLOOKUP($S$1,入力フォーム!$AS$19:$AV$21,4,FALSE)</f>
        <v>#N/A</v>
      </c>
      <c r="AC1" s="1"/>
      <c r="AD1" s="1" t="e">
        <f>AA1</f>
        <v>#N/A</v>
      </c>
      <c r="AE1" s="1" t="e">
        <f>AB1</f>
        <v>#N/A</v>
      </c>
      <c r="AF1" s="1"/>
      <c r="AG1" s="1"/>
      <c r="AH1" s="1"/>
      <c r="AI1" s="1"/>
      <c r="AJ1" s="1"/>
      <c r="AK1" s="1"/>
      <c r="AL1" s="1"/>
      <c r="AM1" s="1"/>
      <c r="AN1" s="1"/>
    </row>
    <row r="2" spans="1:40" ht="28.35" customHeight="1" x14ac:dyDescent="0.4">
      <c r="A2" s="90" t="s">
        <v>4</v>
      </c>
      <c r="B2" s="91"/>
      <c r="C2" s="91"/>
      <c r="D2" s="91"/>
      <c r="E2" s="91"/>
      <c r="F2" s="9" t="s">
        <v>5</v>
      </c>
      <c r="G2" s="19" t="s">
        <v>123</v>
      </c>
      <c r="H2" s="9" t="s">
        <v>6</v>
      </c>
      <c r="I2" s="10">
        <f>MAX(G2,識別表1!G2,識別表2!G2,識別表4!G2,識別表5!G2)</f>
        <v>1</v>
      </c>
      <c r="J2" s="93" t="s">
        <v>7</v>
      </c>
      <c r="K2" s="82"/>
      <c r="L2" s="103"/>
      <c r="M2" s="103"/>
      <c r="N2" s="103"/>
      <c r="O2" s="104"/>
      <c r="P2" s="81" t="s">
        <v>8</v>
      </c>
      <c r="Q2" s="82"/>
      <c r="R2" s="88"/>
      <c r="S2" s="88"/>
      <c r="T2" s="89"/>
      <c r="U2" s="1"/>
      <c r="V2" s="1"/>
      <c r="W2" s="1"/>
      <c r="X2" s="1"/>
      <c r="Y2" s="1"/>
      <c r="Z2" s="1"/>
      <c r="AA2" s="1"/>
      <c r="AB2" s="1"/>
      <c r="AC2" s="1"/>
      <c r="AD2" s="1"/>
      <c r="AE2" s="1"/>
      <c r="AF2" s="1"/>
      <c r="AG2" s="1"/>
      <c r="AH2" s="1"/>
      <c r="AI2" s="1"/>
      <c r="AJ2" s="1"/>
      <c r="AK2" s="1"/>
      <c r="AL2" s="1"/>
      <c r="AM2" s="1"/>
      <c r="AN2" s="1"/>
    </row>
    <row r="3" spans="1:40" ht="28.35" customHeight="1" x14ac:dyDescent="0.4">
      <c r="A3" s="90" t="s">
        <v>0</v>
      </c>
      <c r="B3" s="91"/>
      <c r="C3" s="92"/>
      <c r="D3" s="98" t="str">
        <f>申請者情報!$C$3&amp;"　"&amp;申請者情報!$C$4&amp;IF(申請者情報!C10="特定計量器製造事業者","　(製造)",IF(申請者情報!C10="特定計量器修理事業者","　(修理)",IF(申請者情報!C10="輸入事業者","　(輸入)","")))</f>
        <v>　</v>
      </c>
      <c r="E3" s="98"/>
      <c r="F3" s="98"/>
      <c r="G3" s="98"/>
      <c r="H3" s="98"/>
      <c r="I3" s="98"/>
      <c r="J3" s="98"/>
      <c r="K3" s="98"/>
      <c r="L3" s="98"/>
      <c r="M3" s="98"/>
      <c r="N3" s="98"/>
      <c r="O3" s="99"/>
      <c r="P3" s="81" t="s">
        <v>10</v>
      </c>
      <c r="Q3" s="82"/>
      <c r="R3" s="96"/>
      <c r="S3" s="96"/>
      <c r="T3" s="97"/>
      <c r="U3" s="1"/>
      <c r="V3" s="1"/>
      <c r="W3" s="1"/>
      <c r="AD3" s="21"/>
      <c r="AE3" s="21"/>
      <c r="AF3" s="21"/>
      <c r="AG3" s="21"/>
      <c r="AH3" s="21"/>
    </row>
    <row r="4" spans="1:40" s="47" customFormat="1" ht="28.35" customHeight="1" x14ac:dyDescent="0.4">
      <c r="A4" s="119" t="s">
        <v>133</v>
      </c>
      <c r="B4" s="120"/>
      <c r="C4" s="121"/>
      <c r="D4" s="122" t="s">
        <v>134</v>
      </c>
      <c r="E4" s="123"/>
      <c r="F4" s="123"/>
      <c r="G4" s="124"/>
      <c r="H4" s="124"/>
      <c r="I4" s="125"/>
      <c r="J4" s="85" t="s">
        <v>139</v>
      </c>
      <c r="K4" s="86"/>
      <c r="L4" s="126"/>
      <c r="M4" s="126"/>
      <c r="N4" s="126"/>
      <c r="O4" s="127"/>
      <c r="P4" s="85" t="s">
        <v>135</v>
      </c>
      <c r="Q4" s="86"/>
      <c r="R4" s="124" t="s">
        <v>136</v>
      </c>
      <c r="S4" s="124"/>
      <c r="T4" s="125"/>
    </row>
    <row r="5" spans="1:40" ht="28.35" customHeight="1" x14ac:dyDescent="0.4">
      <c r="A5" s="87" t="s">
        <v>9</v>
      </c>
      <c r="B5" s="87"/>
      <c r="C5" s="81"/>
      <c r="D5" s="129"/>
      <c r="E5" s="130"/>
      <c r="F5" s="130"/>
      <c r="G5" s="130"/>
      <c r="H5" s="130"/>
      <c r="I5" s="130"/>
      <c r="J5" s="81" t="s">
        <v>11</v>
      </c>
      <c r="K5" s="82"/>
      <c r="L5" s="126"/>
      <c r="M5" s="126"/>
      <c r="N5" s="126"/>
      <c r="O5" s="127"/>
      <c r="P5" s="81" t="s">
        <v>12</v>
      </c>
      <c r="Q5" s="82"/>
      <c r="R5" s="83"/>
      <c r="S5" s="83"/>
      <c r="T5" s="84"/>
      <c r="U5" s="47"/>
      <c r="V5" s="47"/>
      <c r="W5" s="47"/>
      <c r="AA5" s="21"/>
      <c r="AB5" s="21"/>
      <c r="AC5" s="21"/>
      <c r="AD5" s="21"/>
      <c r="AE5" s="21"/>
    </row>
    <row r="6" spans="1:40" ht="28.35" customHeight="1" x14ac:dyDescent="0.4">
      <c r="A6" s="109" t="s">
        <v>130</v>
      </c>
      <c r="B6" s="109"/>
      <c r="C6" s="158"/>
      <c r="D6" s="111" t="s">
        <v>131</v>
      </c>
      <c r="E6" s="112"/>
      <c r="F6" s="113"/>
      <c r="G6" s="114"/>
      <c r="H6" s="114"/>
      <c r="I6" s="114"/>
      <c r="J6" s="114"/>
      <c r="K6" s="114"/>
      <c r="L6" s="114"/>
      <c r="M6" s="114"/>
      <c r="N6" s="114"/>
      <c r="O6" s="114"/>
      <c r="P6" s="114"/>
      <c r="Q6" s="114"/>
      <c r="R6" s="114"/>
      <c r="S6" s="114"/>
      <c r="T6" s="115"/>
      <c r="AA6" s="21"/>
      <c r="AB6" s="21"/>
      <c r="AC6" s="21"/>
      <c r="AD6" s="21"/>
      <c r="AE6" s="21"/>
    </row>
    <row r="7" spans="1:40" s="47" customFormat="1" ht="28.35" customHeight="1" x14ac:dyDescent="0.4">
      <c r="A7" s="109"/>
      <c r="B7" s="109"/>
      <c r="C7" s="158"/>
      <c r="D7" s="116" t="s">
        <v>132</v>
      </c>
      <c r="E7" s="112"/>
      <c r="F7" s="113"/>
      <c r="G7" s="117"/>
      <c r="H7" s="117"/>
      <c r="I7" s="117"/>
      <c r="J7" s="117"/>
      <c r="K7" s="117"/>
      <c r="L7" s="117"/>
      <c r="M7" s="117"/>
      <c r="N7" s="117"/>
      <c r="O7" s="117"/>
      <c r="P7" s="117"/>
      <c r="Q7" s="117"/>
      <c r="R7" s="117"/>
      <c r="S7" s="117"/>
      <c r="T7" s="118"/>
      <c r="U7" s="8"/>
      <c r="V7" s="8"/>
      <c r="W7" s="8"/>
    </row>
    <row r="8" spans="1:40" ht="18.75" x14ac:dyDescent="0.4">
      <c r="A8" s="61" t="s">
        <v>13</v>
      </c>
      <c r="B8" s="72" t="s">
        <v>14</v>
      </c>
      <c r="C8" s="72"/>
      <c r="D8" s="72"/>
      <c r="E8" s="62" t="s">
        <v>17</v>
      </c>
      <c r="F8" s="72" t="s">
        <v>141</v>
      </c>
      <c r="G8" s="72"/>
      <c r="H8" s="62" t="s">
        <v>137</v>
      </c>
      <c r="I8" s="62" t="s">
        <v>18</v>
      </c>
      <c r="J8" s="63" t="s">
        <v>16</v>
      </c>
      <c r="K8" s="61" t="s">
        <v>13</v>
      </c>
      <c r="L8" s="72" t="s">
        <v>14</v>
      </c>
      <c r="M8" s="72"/>
      <c r="N8" s="72"/>
      <c r="O8" s="62" t="s">
        <v>17</v>
      </c>
      <c r="P8" s="72" t="s">
        <v>141</v>
      </c>
      <c r="Q8" s="72"/>
      <c r="R8" s="62" t="s">
        <v>137</v>
      </c>
      <c r="S8" s="62" t="s">
        <v>18</v>
      </c>
      <c r="T8" s="63" t="s">
        <v>16</v>
      </c>
      <c r="U8" s="48"/>
      <c r="V8" s="47"/>
      <c r="W8" s="47"/>
      <c r="AA8" s="21"/>
      <c r="AB8" s="21"/>
      <c r="AC8" s="21"/>
      <c r="AD8" s="21"/>
      <c r="AE8" s="21"/>
    </row>
    <row r="9" spans="1:40" ht="28.35" customHeight="1" x14ac:dyDescent="0.4">
      <c r="A9" s="49">
        <v>1</v>
      </c>
      <c r="B9" s="128"/>
      <c r="C9" s="128"/>
      <c r="D9" s="50"/>
      <c r="E9" s="51"/>
      <c r="F9" s="131"/>
      <c r="G9" s="131"/>
      <c r="H9" s="52"/>
      <c r="I9" s="53" t="s">
        <v>138</v>
      </c>
      <c r="J9" s="54"/>
      <c r="K9" s="49">
        <v>16</v>
      </c>
      <c r="L9" s="128"/>
      <c r="M9" s="128"/>
      <c r="N9" s="50"/>
      <c r="O9" s="51"/>
      <c r="P9" s="131"/>
      <c r="Q9" s="131"/>
      <c r="R9" s="52"/>
      <c r="S9" s="53" t="s">
        <v>138</v>
      </c>
      <c r="T9" s="54"/>
      <c r="U9" s="48"/>
      <c r="AA9" s="21" t="e">
        <f t="shared" ref="AA9:AA23" si="0">B9*AB9</f>
        <v>#N/A</v>
      </c>
      <c r="AB9" s="21" t="e">
        <f>VLOOKUP(D9,入力フォーム!$AZ$19:$BA$21,2,FALSE)</f>
        <v>#N/A</v>
      </c>
      <c r="AC9" s="21"/>
      <c r="AD9" s="21" t="e">
        <f>L9*AE9</f>
        <v>#N/A</v>
      </c>
      <c r="AE9" s="21" t="e">
        <f>VLOOKUP(N9,入力フォーム!$AZ$19:$BA$21,2,FALSE)</f>
        <v>#N/A</v>
      </c>
    </row>
    <row r="10" spans="1:40" ht="28.35" customHeight="1" x14ac:dyDescent="0.4">
      <c r="A10" s="49">
        <v>2</v>
      </c>
      <c r="B10" s="128"/>
      <c r="C10" s="128"/>
      <c r="D10" s="50"/>
      <c r="E10" s="51"/>
      <c r="F10" s="131"/>
      <c r="G10" s="131"/>
      <c r="H10" s="52"/>
      <c r="I10" s="53" t="s">
        <v>138</v>
      </c>
      <c r="J10" s="54"/>
      <c r="K10" s="49">
        <v>17</v>
      </c>
      <c r="L10" s="128"/>
      <c r="M10" s="128"/>
      <c r="N10" s="50"/>
      <c r="O10" s="51"/>
      <c r="P10" s="131"/>
      <c r="Q10" s="131"/>
      <c r="R10" s="52"/>
      <c r="S10" s="53" t="s">
        <v>138</v>
      </c>
      <c r="T10" s="54"/>
      <c r="U10" s="48"/>
      <c r="AA10" s="21" t="e">
        <f t="shared" si="0"/>
        <v>#N/A</v>
      </c>
      <c r="AB10" s="21" t="e">
        <f>VLOOKUP(D10,入力フォーム!$AZ$19:$BA$21,2,FALSE)</f>
        <v>#N/A</v>
      </c>
      <c r="AC10" s="21"/>
      <c r="AD10" s="21" t="e">
        <f t="shared" ref="AD10:AD23" si="1">L10*AE10</f>
        <v>#N/A</v>
      </c>
      <c r="AE10" s="21" t="e">
        <f>VLOOKUP(N10,入力フォーム!$AZ$19:$BA$21,2,FALSE)</f>
        <v>#N/A</v>
      </c>
    </row>
    <row r="11" spans="1:40" ht="28.35" customHeight="1" x14ac:dyDescent="0.4">
      <c r="A11" s="49">
        <v>3</v>
      </c>
      <c r="B11" s="128"/>
      <c r="C11" s="128"/>
      <c r="D11" s="50"/>
      <c r="E11" s="50"/>
      <c r="F11" s="131"/>
      <c r="G11" s="131"/>
      <c r="H11" s="52"/>
      <c r="I11" s="53" t="s">
        <v>138</v>
      </c>
      <c r="J11" s="54"/>
      <c r="K11" s="49">
        <v>18</v>
      </c>
      <c r="L11" s="128"/>
      <c r="M11" s="128"/>
      <c r="N11" s="50"/>
      <c r="O11" s="51"/>
      <c r="P11" s="131"/>
      <c r="Q11" s="131"/>
      <c r="R11" s="52"/>
      <c r="S11" s="53" t="s">
        <v>138</v>
      </c>
      <c r="T11" s="54"/>
      <c r="U11" s="48"/>
      <c r="AA11" s="21" t="e">
        <f t="shared" si="0"/>
        <v>#N/A</v>
      </c>
      <c r="AB11" s="21" t="e">
        <f>VLOOKUP(D11,入力フォーム!$AZ$19:$BA$21,2,FALSE)</f>
        <v>#N/A</v>
      </c>
      <c r="AC11" s="21"/>
      <c r="AD11" s="21" t="e">
        <f t="shared" si="1"/>
        <v>#N/A</v>
      </c>
      <c r="AE11" s="21" t="e">
        <f>VLOOKUP(N11,入力フォーム!$AZ$19:$BA$21,2,FALSE)</f>
        <v>#N/A</v>
      </c>
    </row>
    <row r="12" spans="1:40" ht="28.35" customHeight="1" x14ac:dyDescent="0.4">
      <c r="A12" s="49">
        <v>4</v>
      </c>
      <c r="B12" s="128"/>
      <c r="C12" s="128"/>
      <c r="D12" s="50"/>
      <c r="E12" s="50"/>
      <c r="F12" s="131"/>
      <c r="G12" s="131"/>
      <c r="H12" s="52"/>
      <c r="I12" s="53" t="s">
        <v>138</v>
      </c>
      <c r="J12" s="54"/>
      <c r="K12" s="49">
        <v>19</v>
      </c>
      <c r="L12" s="128"/>
      <c r="M12" s="128"/>
      <c r="N12" s="50"/>
      <c r="O12" s="51"/>
      <c r="P12" s="131"/>
      <c r="Q12" s="131"/>
      <c r="R12" s="52"/>
      <c r="S12" s="53" t="s">
        <v>138</v>
      </c>
      <c r="T12" s="54"/>
      <c r="U12" s="48"/>
      <c r="AA12" s="21" t="e">
        <f t="shared" si="0"/>
        <v>#N/A</v>
      </c>
      <c r="AB12" s="21" t="e">
        <f>VLOOKUP(D12,入力フォーム!$AZ$19:$BA$21,2,FALSE)</f>
        <v>#N/A</v>
      </c>
      <c r="AC12" s="21"/>
      <c r="AD12" s="21" t="e">
        <f t="shared" si="1"/>
        <v>#N/A</v>
      </c>
      <c r="AE12" s="21" t="e">
        <f>VLOOKUP(N12,入力フォーム!$AZ$19:$BA$21,2,FALSE)</f>
        <v>#N/A</v>
      </c>
    </row>
    <row r="13" spans="1:40" ht="28.35" customHeight="1" x14ac:dyDescent="0.4">
      <c r="A13" s="49">
        <v>5</v>
      </c>
      <c r="B13" s="128"/>
      <c r="C13" s="128"/>
      <c r="D13" s="50"/>
      <c r="E13" s="50"/>
      <c r="F13" s="131"/>
      <c r="G13" s="131"/>
      <c r="H13" s="52"/>
      <c r="I13" s="53" t="s">
        <v>138</v>
      </c>
      <c r="J13" s="54"/>
      <c r="K13" s="49">
        <v>20</v>
      </c>
      <c r="L13" s="128"/>
      <c r="M13" s="128"/>
      <c r="N13" s="50"/>
      <c r="O13" s="51"/>
      <c r="P13" s="131"/>
      <c r="Q13" s="131"/>
      <c r="R13" s="52"/>
      <c r="S13" s="53" t="s">
        <v>138</v>
      </c>
      <c r="T13" s="54"/>
      <c r="U13" s="48"/>
      <c r="AA13" s="21" t="e">
        <f t="shared" si="0"/>
        <v>#N/A</v>
      </c>
      <c r="AB13" s="21" t="e">
        <f>VLOOKUP(D13,入力フォーム!$AZ$19:$BA$21,2,FALSE)</f>
        <v>#N/A</v>
      </c>
      <c r="AC13" s="21"/>
      <c r="AD13" s="21" t="e">
        <f t="shared" si="1"/>
        <v>#N/A</v>
      </c>
      <c r="AE13" s="21" t="e">
        <f>VLOOKUP(N13,入力フォーム!$AZ$19:$BA$21,2,FALSE)</f>
        <v>#N/A</v>
      </c>
    </row>
    <row r="14" spans="1:40" ht="28.35" customHeight="1" x14ac:dyDescent="0.4">
      <c r="A14" s="49">
        <v>6</v>
      </c>
      <c r="B14" s="128"/>
      <c r="C14" s="128"/>
      <c r="D14" s="50"/>
      <c r="E14" s="50"/>
      <c r="F14" s="131"/>
      <c r="G14" s="131"/>
      <c r="H14" s="52"/>
      <c r="I14" s="53" t="s">
        <v>138</v>
      </c>
      <c r="J14" s="54"/>
      <c r="K14" s="49">
        <v>21</v>
      </c>
      <c r="L14" s="128"/>
      <c r="M14" s="128"/>
      <c r="N14" s="50"/>
      <c r="O14" s="51"/>
      <c r="P14" s="131"/>
      <c r="Q14" s="131"/>
      <c r="R14" s="52"/>
      <c r="S14" s="53" t="s">
        <v>138</v>
      </c>
      <c r="T14" s="54"/>
      <c r="U14" s="48"/>
      <c r="AA14" s="21" t="e">
        <f t="shared" si="0"/>
        <v>#N/A</v>
      </c>
      <c r="AB14" s="21" t="e">
        <f>VLOOKUP(D14,入力フォーム!$AZ$19:$BA$21,2,FALSE)</f>
        <v>#N/A</v>
      </c>
      <c r="AC14" s="21"/>
      <c r="AD14" s="21" t="e">
        <f t="shared" si="1"/>
        <v>#N/A</v>
      </c>
      <c r="AE14" s="21" t="e">
        <f>VLOOKUP(N14,入力フォーム!$AZ$19:$BA$21,2,FALSE)</f>
        <v>#N/A</v>
      </c>
    </row>
    <row r="15" spans="1:40" ht="28.35" customHeight="1" x14ac:dyDescent="0.4">
      <c r="A15" s="49">
        <v>7</v>
      </c>
      <c r="B15" s="128"/>
      <c r="C15" s="128"/>
      <c r="D15" s="50"/>
      <c r="E15" s="50"/>
      <c r="F15" s="131"/>
      <c r="G15" s="131"/>
      <c r="H15" s="52"/>
      <c r="I15" s="53" t="s">
        <v>138</v>
      </c>
      <c r="J15" s="54"/>
      <c r="K15" s="49">
        <v>22</v>
      </c>
      <c r="L15" s="128"/>
      <c r="M15" s="128"/>
      <c r="N15" s="50"/>
      <c r="O15" s="51"/>
      <c r="P15" s="131"/>
      <c r="Q15" s="131"/>
      <c r="R15" s="52"/>
      <c r="S15" s="53" t="s">
        <v>138</v>
      </c>
      <c r="T15" s="54"/>
      <c r="U15" s="48"/>
      <c r="AA15" s="21" t="e">
        <f t="shared" si="0"/>
        <v>#N/A</v>
      </c>
      <c r="AB15" s="21" t="e">
        <f>VLOOKUP(D15,入力フォーム!$AZ$19:$BA$21,2,FALSE)</f>
        <v>#N/A</v>
      </c>
      <c r="AC15" s="21"/>
      <c r="AD15" s="21" t="e">
        <f t="shared" si="1"/>
        <v>#N/A</v>
      </c>
      <c r="AE15" s="21" t="e">
        <f>VLOOKUP(N15,入力フォーム!$AZ$19:$BA$21,2,FALSE)</f>
        <v>#N/A</v>
      </c>
    </row>
    <row r="16" spans="1:40" ht="28.35" customHeight="1" x14ac:dyDescent="0.4">
      <c r="A16" s="49">
        <v>8</v>
      </c>
      <c r="B16" s="128"/>
      <c r="C16" s="128"/>
      <c r="D16" s="50"/>
      <c r="E16" s="50"/>
      <c r="F16" s="131"/>
      <c r="G16" s="131"/>
      <c r="H16" s="52"/>
      <c r="I16" s="53" t="s">
        <v>138</v>
      </c>
      <c r="J16" s="54"/>
      <c r="K16" s="49">
        <v>23</v>
      </c>
      <c r="L16" s="128"/>
      <c r="M16" s="128"/>
      <c r="N16" s="50"/>
      <c r="O16" s="51"/>
      <c r="P16" s="131"/>
      <c r="Q16" s="131"/>
      <c r="R16" s="52"/>
      <c r="S16" s="53" t="s">
        <v>138</v>
      </c>
      <c r="T16" s="54"/>
      <c r="U16" s="48"/>
      <c r="AA16" s="21" t="e">
        <f t="shared" si="0"/>
        <v>#N/A</v>
      </c>
      <c r="AB16" s="21" t="e">
        <f>VLOOKUP(D16,入力フォーム!$AZ$19:$BA$21,2,FALSE)</f>
        <v>#N/A</v>
      </c>
      <c r="AC16" s="21"/>
      <c r="AD16" s="21" t="e">
        <f t="shared" si="1"/>
        <v>#N/A</v>
      </c>
      <c r="AE16" s="21" t="e">
        <f>VLOOKUP(N16,入力フォーム!$AZ$19:$BA$21,2,FALSE)</f>
        <v>#N/A</v>
      </c>
    </row>
    <row r="17" spans="1:31" ht="28.35" customHeight="1" x14ac:dyDescent="0.4">
      <c r="A17" s="49">
        <v>9</v>
      </c>
      <c r="B17" s="128"/>
      <c r="C17" s="128"/>
      <c r="D17" s="50"/>
      <c r="E17" s="50"/>
      <c r="F17" s="131"/>
      <c r="G17" s="131"/>
      <c r="H17" s="52"/>
      <c r="I17" s="53" t="s">
        <v>138</v>
      </c>
      <c r="J17" s="54"/>
      <c r="K17" s="49">
        <v>24</v>
      </c>
      <c r="L17" s="128"/>
      <c r="M17" s="128"/>
      <c r="N17" s="50"/>
      <c r="O17" s="51"/>
      <c r="P17" s="131"/>
      <c r="Q17" s="131"/>
      <c r="R17" s="52"/>
      <c r="S17" s="53" t="s">
        <v>138</v>
      </c>
      <c r="T17" s="54"/>
      <c r="U17" s="48"/>
      <c r="AA17" s="21" t="e">
        <f t="shared" si="0"/>
        <v>#N/A</v>
      </c>
      <c r="AB17" s="21" t="e">
        <f>VLOOKUP(D17,入力フォーム!$AZ$19:$BA$21,2,FALSE)</f>
        <v>#N/A</v>
      </c>
      <c r="AC17" s="21"/>
      <c r="AD17" s="21" t="e">
        <f t="shared" si="1"/>
        <v>#N/A</v>
      </c>
      <c r="AE17" s="21" t="e">
        <f>VLOOKUP(N17,入力フォーム!$AZ$19:$BA$21,2,FALSE)</f>
        <v>#N/A</v>
      </c>
    </row>
    <row r="18" spans="1:31" ht="28.35" customHeight="1" x14ac:dyDescent="0.4">
      <c r="A18" s="49">
        <v>10</v>
      </c>
      <c r="B18" s="128"/>
      <c r="C18" s="128"/>
      <c r="D18" s="50"/>
      <c r="E18" s="50"/>
      <c r="F18" s="131"/>
      <c r="G18" s="131"/>
      <c r="H18" s="52"/>
      <c r="I18" s="53" t="s">
        <v>138</v>
      </c>
      <c r="J18" s="54"/>
      <c r="K18" s="49">
        <v>25</v>
      </c>
      <c r="L18" s="128"/>
      <c r="M18" s="128"/>
      <c r="N18" s="50"/>
      <c r="O18" s="51"/>
      <c r="P18" s="131"/>
      <c r="Q18" s="131"/>
      <c r="R18" s="52"/>
      <c r="S18" s="53" t="s">
        <v>138</v>
      </c>
      <c r="T18" s="54"/>
      <c r="U18" s="48"/>
      <c r="AA18" s="21" t="e">
        <f t="shared" si="0"/>
        <v>#N/A</v>
      </c>
      <c r="AB18" s="21" t="e">
        <f>VLOOKUP(D18,入力フォーム!$AZ$19:$BA$21,2,FALSE)</f>
        <v>#N/A</v>
      </c>
      <c r="AC18" s="21"/>
      <c r="AD18" s="21" t="e">
        <f t="shared" si="1"/>
        <v>#N/A</v>
      </c>
      <c r="AE18" s="21" t="e">
        <f>VLOOKUP(N18,入力フォーム!$AZ$19:$BA$21,2,FALSE)</f>
        <v>#N/A</v>
      </c>
    </row>
    <row r="19" spans="1:31" ht="28.35" customHeight="1" x14ac:dyDescent="0.4">
      <c r="A19" s="49">
        <v>11</v>
      </c>
      <c r="B19" s="128"/>
      <c r="C19" s="128"/>
      <c r="D19" s="50"/>
      <c r="E19" s="50"/>
      <c r="F19" s="131"/>
      <c r="G19" s="131"/>
      <c r="H19" s="52"/>
      <c r="I19" s="53" t="s">
        <v>138</v>
      </c>
      <c r="J19" s="54"/>
      <c r="K19" s="49">
        <v>26</v>
      </c>
      <c r="L19" s="128"/>
      <c r="M19" s="128"/>
      <c r="N19" s="50"/>
      <c r="O19" s="51"/>
      <c r="P19" s="131"/>
      <c r="Q19" s="131"/>
      <c r="R19" s="52"/>
      <c r="S19" s="53" t="s">
        <v>138</v>
      </c>
      <c r="T19" s="54"/>
      <c r="U19" s="48"/>
      <c r="AA19" s="21" t="e">
        <f t="shared" si="0"/>
        <v>#N/A</v>
      </c>
      <c r="AB19" s="21" t="e">
        <f>VLOOKUP(D19,入力フォーム!$AZ$19:$BA$21,2,FALSE)</f>
        <v>#N/A</v>
      </c>
      <c r="AC19" s="21"/>
      <c r="AD19" s="21" t="e">
        <f t="shared" si="1"/>
        <v>#N/A</v>
      </c>
      <c r="AE19" s="21" t="e">
        <f>VLOOKUP(N19,入力フォーム!$AZ$19:$BA$21,2,FALSE)</f>
        <v>#N/A</v>
      </c>
    </row>
    <row r="20" spans="1:31" ht="28.35" customHeight="1" x14ac:dyDescent="0.4">
      <c r="A20" s="49">
        <v>12</v>
      </c>
      <c r="B20" s="128"/>
      <c r="C20" s="128"/>
      <c r="D20" s="50"/>
      <c r="E20" s="50"/>
      <c r="F20" s="131"/>
      <c r="G20" s="131"/>
      <c r="H20" s="52"/>
      <c r="I20" s="53" t="s">
        <v>138</v>
      </c>
      <c r="J20" s="54"/>
      <c r="K20" s="49">
        <v>27</v>
      </c>
      <c r="L20" s="128"/>
      <c r="M20" s="128"/>
      <c r="N20" s="50"/>
      <c r="O20" s="51"/>
      <c r="P20" s="131"/>
      <c r="Q20" s="131"/>
      <c r="R20" s="52"/>
      <c r="S20" s="53" t="s">
        <v>138</v>
      </c>
      <c r="T20" s="54"/>
      <c r="U20" s="48"/>
      <c r="AA20" s="21" t="e">
        <f t="shared" si="0"/>
        <v>#N/A</v>
      </c>
      <c r="AB20" s="21" t="e">
        <f>VLOOKUP(D20,入力フォーム!$AZ$19:$BA$21,2,FALSE)</f>
        <v>#N/A</v>
      </c>
      <c r="AC20" s="21"/>
      <c r="AD20" s="21" t="e">
        <f t="shared" si="1"/>
        <v>#N/A</v>
      </c>
      <c r="AE20" s="21" t="e">
        <f>VLOOKUP(N20,入力フォーム!$AZ$19:$BA$21,2,FALSE)</f>
        <v>#N/A</v>
      </c>
    </row>
    <row r="21" spans="1:31" ht="28.35" customHeight="1" x14ac:dyDescent="0.4">
      <c r="A21" s="49">
        <v>13</v>
      </c>
      <c r="B21" s="128"/>
      <c r="C21" s="128"/>
      <c r="D21" s="50"/>
      <c r="E21" s="50"/>
      <c r="F21" s="131"/>
      <c r="G21" s="131"/>
      <c r="H21" s="52"/>
      <c r="I21" s="53" t="s">
        <v>138</v>
      </c>
      <c r="J21" s="54"/>
      <c r="K21" s="49">
        <v>28</v>
      </c>
      <c r="L21" s="128"/>
      <c r="M21" s="128"/>
      <c r="N21" s="50"/>
      <c r="O21" s="51"/>
      <c r="P21" s="131"/>
      <c r="Q21" s="131"/>
      <c r="R21" s="52"/>
      <c r="S21" s="53" t="s">
        <v>138</v>
      </c>
      <c r="T21" s="54"/>
      <c r="U21" s="48"/>
      <c r="AA21" s="21" t="e">
        <f t="shared" si="0"/>
        <v>#N/A</v>
      </c>
      <c r="AB21" s="21" t="e">
        <f>VLOOKUP(D21,入力フォーム!$AZ$19:$BA$21,2,FALSE)</f>
        <v>#N/A</v>
      </c>
      <c r="AC21" s="21"/>
      <c r="AD21" s="21" t="e">
        <f t="shared" si="1"/>
        <v>#N/A</v>
      </c>
      <c r="AE21" s="21" t="e">
        <f>VLOOKUP(N21,入力フォーム!$AZ$19:$BA$21,2,FALSE)</f>
        <v>#N/A</v>
      </c>
    </row>
    <row r="22" spans="1:31" ht="28.35" customHeight="1" x14ac:dyDescent="0.4">
      <c r="A22" s="49">
        <v>14</v>
      </c>
      <c r="B22" s="128"/>
      <c r="C22" s="128"/>
      <c r="D22" s="50"/>
      <c r="E22" s="50"/>
      <c r="F22" s="131"/>
      <c r="G22" s="131"/>
      <c r="H22" s="52"/>
      <c r="I22" s="53" t="s">
        <v>138</v>
      </c>
      <c r="J22" s="54"/>
      <c r="K22" s="49">
        <v>29</v>
      </c>
      <c r="L22" s="128"/>
      <c r="M22" s="128"/>
      <c r="N22" s="50"/>
      <c r="O22" s="51"/>
      <c r="P22" s="131"/>
      <c r="Q22" s="131"/>
      <c r="R22" s="52"/>
      <c r="S22" s="53" t="s">
        <v>138</v>
      </c>
      <c r="T22" s="54"/>
      <c r="U22" s="48"/>
      <c r="AA22" s="21" t="e">
        <f t="shared" si="0"/>
        <v>#N/A</v>
      </c>
      <c r="AB22" s="21" t="e">
        <f>VLOOKUP(D22,入力フォーム!$AZ$19:$BA$21,2,FALSE)</f>
        <v>#N/A</v>
      </c>
      <c r="AC22" s="21"/>
      <c r="AD22" s="21" t="e">
        <f t="shared" si="1"/>
        <v>#N/A</v>
      </c>
      <c r="AE22" s="21" t="e">
        <f>VLOOKUP(N22,入力フォーム!$AZ$19:$BA$21,2,FALSE)</f>
        <v>#N/A</v>
      </c>
    </row>
    <row r="23" spans="1:31" ht="28.35" customHeight="1" thickBot="1" x14ac:dyDescent="0.45">
      <c r="A23" s="55">
        <v>15</v>
      </c>
      <c r="B23" s="133"/>
      <c r="C23" s="133"/>
      <c r="D23" s="56"/>
      <c r="E23" s="56"/>
      <c r="F23" s="132"/>
      <c r="G23" s="132"/>
      <c r="H23" s="58"/>
      <c r="I23" s="59" t="s">
        <v>138</v>
      </c>
      <c r="J23" s="60"/>
      <c r="K23" s="55">
        <v>30</v>
      </c>
      <c r="L23" s="133"/>
      <c r="M23" s="133"/>
      <c r="N23" s="56"/>
      <c r="O23" s="57"/>
      <c r="P23" s="132"/>
      <c r="Q23" s="132"/>
      <c r="R23" s="58"/>
      <c r="S23" s="59" t="s">
        <v>138</v>
      </c>
      <c r="T23" s="60"/>
      <c r="U23" s="48"/>
      <c r="AA23" s="21" t="e">
        <f t="shared" si="0"/>
        <v>#N/A</v>
      </c>
      <c r="AB23" s="21" t="e">
        <f>VLOOKUP(D23,入力フォーム!$AZ$19:$BA$21,2,FALSE)</f>
        <v>#N/A</v>
      </c>
      <c r="AC23" s="21"/>
      <c r="AD23" s="21" t="e">
        <f t="shared" si="1"/>
        <v>#N/A</v>
      </c>
      <c r="AE23" s="21" t="e">
        <f>VLOOKUP(N23,入力フォーム!$AZ$19:$BA$21,2,FALSE)</f>
        <v>#N/A</v>
      </c>
    </row>
    <row r="24" spans="1:31" s="47" customFormat="1" ht="28.35" customHeight="1" x14ac:dyDescent="0.4">
      <c r="A24" s="105" t="s">
        <v>140</v>
      </c>
      <c r="B24" s="106"/>
      <c r="C24" s="107"/>
      <c r="D24" s="107"/>
      <c r="E24" s="107"/>
      <c r="F24" s="107"/>
      <c r="G24" s="107"/>
      <c r="H24" s="107"/>
      <c r="I24" s="107"/>
      <c r="J24" s="107"/>
      <c r="K24" s="107"/>
      <c r="L24" s="107"/>
      <c r="M24" s="107"/>
      <c r="N24" s="107"/>
      <c r="O24" s="107"/>
      <c r="P24" s="107"/>
      <c r="Q24" s="107"/>
      <c r="R24" s="107"/>
      <c r="S24" s="107"/>
      <c r="T24" s="108"/>
    </row>
    <row r="25" spans="1:31" ht="28.35" customHeight="1" x14ac:dyDescent="0.4">
      <c r="A25" s="71" t="s">
        <v>25</v>
      </c>
      <c r="B25" s="72"/>
      <c r="C25" s="72"/>
      <c r="D25" s="72"/>
      <c r="E25" s="136"/>
      <c r="F25" s="136"/>
      <c r="G25" s="136"/>
      <c r="H25" s="136"/>
      <c r="I25" s="136"/>
      <c r="J25" s="137"/>
      <c r="K25" s="71" t="s">
        <v>26</v>
      </c>
      <c r="L25" s="72"/>
      <c r="M25" s="72"/>
      <c r="N25" s="138"/>
      <c r="O25" s="138"/>
      <c r="P25" s="138"/>
      <c r="Q25" s="138"/>
      <c r="R25" s="138"/>
      <c r="S25" s="138"/>
      <c r="T25" s="139"/>
    </row>
    <row r="26" spans="1:31" ht="28.35" customHeight="1" x14ac:dyDescent="0.4">
      <c r="A26" s="76" t="s">
        <v>19</v>
      </c>
      <c r="B26" s="134"/>
      <c r="C26" s="134"/>
      <c r="D26" s="134">
        <f>K26+Q26:Q26*2</f>
        <v>0</v>
      </c>
      <c r="E26" s="134"/>
      <c r="F26" s="135"/>
      <c r="G26" s="76" t="s">
        <v>20</v>
      </c>
      <c r="H26" s="135"/>
      <c r="I26" s="76" t="s">
        <v>21</v>
      </c>
      <c r="J26" s="134"/>
      <c r="K26" s="134">
        <f>COUNTIF(E9:E23,"単")+COUNTIF(O9:O23,"単")</f>
        <v>0</v>
      </c>
      <c r="L26" s="134"/>
      <c r="M26" s="134"/>
      <c r="N26" s="135"/>
      <c r="O26" s="76" t="s">
        <v>22</v>
      </c>
      <c r="P26" s="134"/>
      <c r="Q26" s="134">
        <f>COUNTIF(E9:E23,"双")+COUNTIF(O9:O23,"双")</f>
        <v>0</v>
      </c>
      <c r="R26" s="134"/>
      <c r="S26" s="134"/>
      <c r="T26" s="135"/>
    </row>
    <row r="27" spans="1:31" ht="18.75" customHeight="1" x14ac:dyDescent="0.4">
      <c r="A27" s="71" t="s">
        <v>24</v>
      </c>
      <c r="B27" s="72"/>
      <c r="C27" s="154" t="str">
        <f>IF(E25="","",IF(H27="",D26,D26-H27))</f>
        <v/>
      </c>
      <c r="D27" s="154"/>
      <c r="E27" s="155"/>
      <c r="F27" s="71" t="s">
        <v>23</v>
      </c>
      <c r="G27" s="72"/>
      <c r="H27" s="154" t="str">
        <f>IF(SUM(N27:O29,S27:T29)=0,"",SUM(N27:O29,S27:T29))</f>
        <v/>
      </c>
      <c r="I27" s="154"/>
      <c r="J27" s="155"/>
      <c r="K27" s="146" t="s">
        <v>79</v>
      </c>
      <c r="L27" s="147"/>
      <c r="M27" s="147"/>
      <c r="N27" s="138"/>
      <c r="O27" s="139"/>
      <c r="P27" s="146" t="s">
        <v>125</v>
      </c>
      <c r="Q27" s="147"/>
      <c r="R27" s="147"/>
      <c r="S27" s="138"/>
      <c r="T27" s="139"/>
    </row>
    <row r="28" spans="1:31" ht="18.75" customHeight="1" x14ac:dyDescent="0.4">
      <c r="A28" s="71"/>
      <c r="B28" s="72"/>
      <c r="C28" s="154"/>
      <c r="D28" s="154"/>
      <c r="E28" s="155"/>
      <c r="F28" s="71"/>
      <c r="G28" s="72"/>
      <c r="H28" s="154"/>
      <c r="I28" s="154"/>
      <c r="J28" s="155"/>
      <c r="K28" s="146" t="s">
        <v>80</v>
      </c>
      <c r="L28" s="147"/>
      <c r="M28" s="147"/>
      <c r="N28" s="138"/>
      <c r="O28" s="139"/>
      <c r="P28" s="146" t="s">
        <v>82</v>
      </c>
      <c r="Q28" s="147"/>
      <c r="R28" s="147"/>
      <c r="S28" s="138"/>
      <c r="T28" s="139"/>
    </row>
    <row r="29" spans="1:31" ht="19.5" customHeight="1" thickBot="1" x14ac:dyDescent="0.45">
      <c r="A29" s="152"/>
      <c r="B29" s="153"/>
      <c r="C29" s="156"/>
      <c r="D29" s="156"/>
      <c r="E29" s="157"/>
      <c r="F29" s="152"/>
      <c r="G29" s="153"/>
      <c r="H29" s="156"/>
      <c r="I29" s="156"/>
      <c r="J29" s="157"/>
      <c r="K29" s="148" t="s">
        <v>81</v>
      </c>
      <c r="L29" s="149"/>
      <c r="M29" s="149"/>
      <c r="N29" s="150"/>
      <c r="O29" s="151"/>
      <c r="P29" s="148" t="s">
        <v>77</v>
      </c>
      <c r="Q29" s="149"/>
      <c r="R29" s="149"/>
      <c r="S29" s="150"/>
      <c r="T29" s="151"/>
    </row>
    <row r="30" spans="1:31" ht="28.35" customHeight="1" thickTop="1" x14ac:dyDescent="0.4">
      <c r="A30" s="140" t="s">
        <v>27</v>
      </c>
      <c r="B30" s="140"/>
      <c r="C30" s="140"/>
      <c r="D30" s="140"/>
      <c r="E30" s="141"/>
      <c r="F30" s="142"/>
      <c r="G30" s="143"/>
      <c r="H30" s="143"/>
      <c r="I30" s="143"/>
      <c r="J30" s="143"/>
      <c r="K30" s="140" t="s">
        <v>28</v>
      </c>
      <c r="L30" s="140"/>
      <c r="M30" s="141"/>
      <c r="N30" s="64"/>
      <c r="O30" s="65" t="s">
        <v>29</v>
      </c>
      <c r="P30" s="144"/>
      <c r="Q30" s="145"/>
      <c r="R30" s="145"/>
      <c r="S30" s="145"/>
      <c r="T30" s="145"/>
    </row>
  </sheetData>
  <sheetProtection password="E95D" sheet="1" selectLockedCells="1"/>
  <protectedRanges>
    <protectedRange sqref="E9:G23" name="範囲1_4"/>
    <protectedRange sqref="B9:D23" name="範囲1_2"/>
    <protectedRange sqref="L6:O6 R6:T6" name="範囲1_2_1"/>
    <protectedRange sqref="H9:I23" name="範囲1_6"/>
    <protectedRange sqref="K24:N24 Q24:S24" name="範囲1_2_1_1"/>
    <protectedRange sqref="J9:J23 L9:T23" name="範囲1_1"/>
    <protectedRange sqref="S1 R5:T5" name="範囲1_5"/>
    <protectedRange sqref="R3:T3" name="範囲1_1_3"/>
    <protectedRange sqref="R4:T4" name="範囲1_4_2"/>
    <protectedRange sqref="L5:O5 L4:N4" name="範囲1_7"/>
    <protectedRange sqref="C27 N27:O29 P29 S27:T29 F30 N30 P30:T30" name="範囲1_3_1"/>
    <protectedRange sqref="E25 N25" name="範囲1_3_2"/>
    <protectedRange sqref="L7:O7 R7:T7" name="範囲1_2_2"/>
  </protectedRanges>
  <mergeCells count="130">
    <mergeCell ref="A24:B24"/>
    <mergeCell ref="C24:T24"/>
    <mergeCell ref="A6:C7"/>
    <mergeCell ref="D6:F6"/>
    <mergeCell ref="G6:T6"/>
    <mergeCell ref="D7:F7"/>
    <mergeCell ref="G7:T7"/>
    <mergeCell ref="A4:C4"/>
    <mergeCell ref="D4:F4"/>
    <mergeCell ref="G4:I4"/>
    <mergeCell ref="J4:K4"/>
    <mergeCell ref="B22:C22"/>
    <mergeCell ref="F22:G22"/>
    <mergeCell ref="L22:M22"/>
    <mergeCell ref="P22:Q22"/>
    <mergeCell ref="B23:C23"/>
    <mergeCell ref="F23:G23"/>
    <mergeCell ref="L23:M23"/>
    <mergeCell ref="P23:Q23"/>
    <mergeCell ref="B20:C20"/>
    <mergeCell ref="F20:G20"/>
    <mergeCell ref="L20:M20"/>
    <mergeCell ref="P20:Q20"/>
    <mergeCell ref="B21:C21"/>
    <mergeCell ref="A30:E30"/>
    <mergeCell ref="F30:J30"/>
    <mergeCell ref="K30:M30"/>
    <mergeCell ref="P30:T30"/>
    <mergeCell ref="N28:O28"/>
    <mergeCell ref="P28:R28"/>
    <mergeCell ref="S28:T28"/>
    <mergeCell ref="K29:M29"/>
    <mergeCell ref="N29:O29"/>
    <mergeCell ref="P29:R29"/>
    <mergeCell ref="S29:T29"/>
    <mergeCell ref="A27:B29"/>
    <mergeCell ref="C27:E29"/>
    <mergeCell ref="F27:G29"/>
    <mergeCell ref="H27:J29"/>
    <mergeCell ref="K27:M27"/>
    <mergeCell ref="N27:O27"/>
    <mergeCell ref="P27:R27"/>
    <mergeCell ref="S27:T27"/>
    <mergeCell ref="K28:M28"/>
    <mergeCell ref="A25:D25"/>
    <mergeCell ref="E25:J25"/>
    <mergeCell ref="K25:M25"/>
    <mergeCell ref="N25:T25"/>
    <mergeCell ref="A26:C26"/>
    <mergeCell ref="D26:F26"/>
    <mergeCell ref="G26:H26"/>
    <mergeCell ref="I26:J26"/>
    <mergeCell ref="K26:N26"/>
    <mergeCell ref="O26:P26"/>
    <mergeCell ref="Q26:T26"/>
    <mergeCell ref="F21:G21"/>
    <mergeCell ref="L21:M21"/>
    <mergeCell ref="P21:Q21"/>
    <mergeCell ref="B18:C18"/>
    <mergeCell ref="F18:G18"/>
    <mergeCell ref="L18:M18"/>
    <mergeCell ref="P18:Q18"/>
    <mergeCell ref="B19:C19"/>
    <mergeCell ref="F19:G19"/>
    <mergeCell ref="L19:M19"/>
    <mergeCell ref="P19:Q19"/>
    <mergeCell ref="B16:C16"/>
    <mergeCell ref="F16:G16"/>
    <mergeCell ref="L16:M16"/>
    <mergeCell ref="P16:Q16"/>
    <mergeCell ref="B17:C17"/>
    <mergeCell ref="F17:G17"/>
    <mergeCell ref="L17:M17"/>
    <mergeCell ref="P17:Q17"/>
    <mergeCell ref="B14:C14"/>
    <mergeCell ref="F14:G14"/>
    <mergeCell ref="L14:M14"/>
    <mergeCell ref="P14:Q14"/>
    <mergeCell ref="B15:C15"/>
    <mergeCell ref="F15:G15"/>
    <mergeCell ref="L15:M15"/>
    <mergeCell ref="P15:Q15"/>
    <mergeCell ref="B13:C13"/>
    <mergeCell ref="F13:G13"/>
    <mergeCell ref="L13:M13"/>
    <mergeCell ref="P13:Q13"/>
    <mergeCell ref="B10:C10"/>
    <mergeCell ref="F10:G10"/>
    <mergeCell ref="L10:M10"/>
    <mergeCell ref="P10:Q10"/>
    <mergeCell ref="B11:C11"/>
    <mergeCell ref="F11:G11"/>
    <mergeCell ref="L11:M11"/>
    <mergeCell ref="P11:Q11"/>
    <mergeCell ref="A5:C5"/>
    <mergeCell ref="D5:I5"/>
    <mergeCell ref="J5:K5"/>
    <mergeCell ref="L5:O5"/>
    <mergeCell ref="P5:Q5"/>
    <mergeCell ref="R5:T5"/>
    <mergeCell ref="A3:C3"/>
    <mergeCell ref="B12:C12"/>
    <mergeCell ref="F12:G12"/>
    <mergeCell ref="L12:M12"/>
    <mergeCell ref="P12:Q12"/>
    <mergeCell ref="P3:Q3"/>
    <mergeCell ref="A1:G1"/>
    <mergeCell ref="H1:M1"/>
    <mergeCell ref="N1:O1"/>
    <mergeCell ref="B8:D8"/>
    <mergeCell ref="F8:G8"/>
    <mergeCell ref="L8:N8"/>
    <mergeCell ref="P8:Q8"/>
    <mergeCell ref="B9:C9"/>
    <mergeCell ref="F9:G9"/>
    <mergeCell ref="L9:M9"/>
    <mergeCell ref="P9:Q9"/>
    <mergeCell ref="P1:R1"/>
    <mergeCell ref="R3:T3"/>
    <mergeCell ref="L4:O4"/>
    <mergeCell ref="P4:Q4"/>
    <mergeCell ref="R4:T4"/>
    <mergeCell ref="D3:O3"/>
    <mergeCell ref="S1:T1"/>
    <mergeCell ref="A2:C2"/>
    <mergeCell ref="D2:E2"/>
    <mergeCell ref="J2:K2"/>
    <mergeCell ref="L2:O2"/>
    <mergeCell ref="P2:Q2"/>
    <mergeCell ref="R2:T2"/>
  </mergeCells>
  <phoneticPr fontId="1"/>
  <conditionalFormatting sqref="B9:B23">
    <cfRule type="expression" dxfId="29" priority="126">
      <formula>AND($B9&lt;&gt;"",$D9="")</formula>
    </cfRule>
    <cfRule type="expression" dxfId="28" priority="127">
      <formula>OR(AA9&lt;=$AA$1,AA9&gt;$AB$1)</formula>
    </cfRule>
  </conditionalFormatting>
  <conditionalFormatting sqref="D9:D23">
    <cfRule type="expression" dxfId="27" priority="124">
      <formula>OR(AA9&lt;=$AA$1,AA9&gt;$AB$1)</formula>
    </cfRule>
    <cfRule type="expression" dxfId="26" priority="125">
      <formula>AND($B9&lt;&gt;"",$D9="")</formula>
    </cfRule>
  </conditionalFormatting>
  <conditionalFormatting sqref="L9:L23">
    <cfRule type="expression" dxfId="25" priority="5">
      <formula>AND($L9&lt;&gt;"",$N9="")</formula>
    </cfRule>
    <cfRule type="expression" dxfId="24" priority="6">
      <formula>OR(AD9&lt;=$AA$1,AD9&gt;$AB$1)</formula>
    </cfRule>
  </conditionalFormatting>
  <conditionalFormatting sqref="N9:N23">
    <cfRule type="expression" dxfId="23" priority="3">
      <formula>OR(AD9&lt;=$AA$1,AD9&gt;$AB$1)</formula>
    </cfRule>
    <cfRule type="expression" dxfId="22" priority="4">
      <formula>AND($L9&lt;&gt;"",$N9="")</formula>
    </cfRule>
  </conditionalFormatting>
  <conditionalFormatting sqref="G7:T7">
    <cfRule type="expression" dxfId="21" priority="1">
      <formula>$R$3="新品"</formula>
    </cfRule>
    <cfRule type="expression" dxfId="20" priority="2">
      <formula>$R$3="修理"</formula>
    </cfRule>
  </conditionalFormatting>
  <dataValidations count="8">
    <dataValidation type="list" allowBlank="1" showInputMessage="1" showErrorMessage="1" sqref="E9:E23 O9:O23">
      <formula1>"単,双"</formula1>
    </dataValidation>
    <dataValidation type="list" allowBlank="1" showInputMessage="1" showErrorMessage="1" sqref="R5:T5">
      <formula1>"一般,禁油"</formula1>
    </dataValidation>
    <dataValidation type="list" allowBlank="1" showInputMessage="1" showErrorMessage="1" sqref="G2">
      <formula1>"　,3"</formula1>
    </dataValidation>
    <dataValidation type="list" allowBlank="1" showInputMessage="1" showErrorMessage="1" sqref="N9:N23">
      <formula1>$BA$21:$BA$23</formula1>
    </dataValidation>
    <dataValidation type="list" allowBlank="1" showInputMessage="1" showErrorMessage="1" sqref="D4:F4">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14</xdr:col>
                    <xdr:colOff>123825</xdr:colOff>
                    <xdr:row>5</xdr:row>
                    <xdr:rowOff>28575</xdr:rowOff>
                  </from>
                  <to>
                    <xdr:col>19</xdr:col>
                    <xdr:colOff>200025</xdr:colOff>
                    <xdr:row>5</xdr:row>
                    <xdr:rowOff>333375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114300</xdr:colOff>
                    <xdr:row>5</xdr:row>
                    <xdr:rowOff>38100</xdr:rowOff>
                  </from>
                  <to>
                    <xdr:col>8</xdr:col>
                    <xdr:colOff>114300</xdr:colOff>
                    <xdr:row>5</xdr:row>
                    <xdr:rowOff>333375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9</xdr:col>
                    <xdr:colOff>104775</xdr:colOff>
                    <xdr:row>5</xdr:row>
                    <xdr:rowOff>38100</xdr:rowOff>
                  </from>
                  <to>
                    <xdr:col>10</xdr:col>
                    <xdr:colOff>295275</xdr:colOff>
                    <xdr:row>5</xdr:row>
                    <xdr:rowOff>333375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11</xdr:col>
                    <xdr:colOff>285750</xdr:colOff>
                    <xdr:row>5</xdr:row>
                    <xdr:rowOff>47625</xdr:rowOff>
                  </from>
                  <to>
                    <xdr:col>13</xdr:col>
                    <xdr:colOff>133350</xdr:colOff>
                    <xdr:row>5</xdr:row>
                    <xdr:rowOff>323850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xdr:col>
                    <xdr:colOff>114300</xdr:colOff>
                    <xdr:row>6</xdr:row>
                    <xdr:rowOff>28575</xdr:rowOff>
                  </from>
                  <to>
                    <xdr:col>10</xdr:col>
                    <xdr:colOff>219075</xdr:colOff>
                    <xdr:row>6</xdr:row>
                    <xdr:rowOff>323850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11</xdr:col>
                    <xdr:colOff>285750</xdr:colOff>
                    <xdr:row>6</xdr:row>
                    <xdr:rowOff>19050</xdr:rowOff>
                  </from>
                  <to>
                    <xdr:col>16</xdr:col>
                    <xdr:colOff>123825</xdr:colOff>
                    <xdr:row>6</xdr:row>
                    <xdr:rowOff>323850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6</xdr:col>
                    <xdr:colOff>333375</xdr:colOff>
                    <xdr:row>8</xdr:row>
                    <xdr:rowOff>47625</xdr:rowOff>
                  </from>
                  <to>
                    <xdr:col>8</xdr:col>
                    <xdr:colOff>9525</xdr:colOff>
                    <xdr:row>8</xdr:row>
                    <xdr:rowOff>295275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6</xdr:col>
                    <xdr:colOff>333375</xdr:colOff>
                    <xdr:row>9</xdr:row>
                    <xdr:rowOff>47625</xdr:rowOff>
                  </from>
                  <to>
                    <xdr:col>8</xdr:col>
                    <xdr:colOff>9525</xdr:colOff>
                    <xdr:row>9</xdr:row>
                    <xdr:rowOff>295275</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6</xdr:col>
                    <xdr:colOff>333375</xdr:colOff>
                    <xdr:row>10</xdr:row>
                    <xdr:rowOff>47625</xdr:rowOff>
                  </from>
                  <to>
                    <xdr:col>8</xdr:col>
                    <xdr:colOff>9525</xdr:colOff>
                    <xdr:row>10</xdr:row>
                    <xdr:rowOff>295275</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6</xdr:col>
                    <xdr:colOff>333375</xdr:colOff>
                    <xdr:row>11</xdr:row>
                    <xdr:rowOff>47625</xdr:rowOff>
                  </from>
                  <to>
                    <xdr:col>8</xdr:col>
                    <xdr:colOff>9525</xdr:colOff>
                    <xdr:row>11</xdr:row>
                    <xdr:rowOff>295275</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6</xdr:col>
                    <xdr:colOff>333375</xdr:colOff>
                    <xdr:row>12</xdr:row>
                    <xdr:rowOff>47625</xdr:rowOff>
                  </from>
                  <to>
                    <xdr:col>8</xdr:col>
                    <xdr:colOff>9525</xdr:colOff>
                    <xdr:row>12</xdr:row>
                    <xdr:rowOff>295275</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6</xdr:col>
                    <xdr:colOff>333375</xdr:colOff>
                    <xdr:row>13</xdr:row>
                    <xdr:rowOff>47625</xdr:rowOff>
                  </from>
                  <to>
                    <xdr:col>8</xdr:col>
                    <xdr:colOff>9525</xdr:colOff>
                    <xdr:row>13</xdr:row>
                    <xdr:rowOff>295275</xdr:rowOff>
                  </to>
                </anchor>
              </controlPr>
            </control>
          </mc:Choice>
        </mc:AlternateContent>
        <mc:AlternateContent xmlns:mc="http://schemas.openxmlformats.org/markup-compatibility/2006">
          <mc:Choice Requires="x14">
            <control shapeId="4125" r:id="rId16" name="Check Box 29">
              <controlPr defaultSize="0" autoFill="0" autoLine="0" autoPict="0">
                <anchor moveWithCells="1">
                  <from>
                    <xdr:col>6</xdr:col>
                    <xdr:colOff>333375</xdr:colOff>
                    <xdr:row>14</xdr:row>
                    <xdr:rowOff>47625</xdr:rowOff>
                  </from>
                  <to>
                    <xdr:col>8</xdr:col>
                    <xdr:colOff>9525</xdr:colOff>
                    <xdr:row>14</xdr:row>
                    <xdr:rowOff>295275</xdr:rowOff>
                  </to>
                </anchor>
              </controlPr>
            </control>
          </mc:Choice>
        </mc:AlternateContent>
        <mc:AlternateContent xmlns:mc="http://schemas.openxmlformats.org/markup-compatibility/2006">
          <mc:Choice Requires="x14">
            <control shapeId="4128" r:id="rId17" name="Check Box 32">
              <controlPr defaultSize="0" autoFill="0" autoLine="0" autoPict="0">
                <anchor moveWithCells="1">
                  <from>
                    <xdr:col>6</xdr:col>
                    <xdr:colOff>333375</xdr:colOff>
                    <xdr:row>15</xdr:row>
                    <xdr:rowOff>47625</xdr:rowOff>
                  </from>
                  <to>
                    <xdr:col>8</xdr:col>
                    <xdr:colOff>9525</xdr:colOff>
                    <xdr:row>15</xdr:row>
                    <xdr:rowOff>295275</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6</xdr:col>
                    <xdr:colOff>333375</xdr:colOff>
                    <xdr:row>16</xdr:row>
                    <xdr:rowOff>47625</xdr:rowOff>
                  </from>
                  <to>
                    <xdr:col>8</xdr:col>
                    <xdr:colOff>9525</xdr:colOff>
                    <xdr:row>16</xdr:row>
                    <xdr:rowOff>295275</xdr:rowOff>
                  </to>
                </anchor>
              </controlPr>
            </control>
          </mc:Choice>
        </mc:AlternateContent>
        <mc:AlternateContent xmlns:mc="http://schemas.openxmlformats.org/markup-compatibility/2006">
          <mc:Choice Requires="x14">
            <control shapeId="4134" r:id="rId19" name="Check Box 38">
              <controlPr defaultSize="0" autoFill="0" autoLine="0" autoPict="0">
                <anchor moveWithCells="1">
                  <from>
                    <xdr:col>6</xdr:col>
                    <xdr:colOff>333375</xdr:colOff>
                    <xdr:row>17</xdr:row>
                    <xdr:rowOff>47625</xdr:rowOff>
                  </from>
                  <to>
                    <xdr:col>8</xdr:col>
                    <xdr:colOff>9525</xdr:colOff>
                    <xdr:row>17</xdr:row>
                    <xdr:rowOff>295275</xdr:rowOff>
                  </to>
                </anchor>
              </controlPr>
            </control>
          </mc:Choice>
        </mc:AlternateContent>
        <mc:AlternateContent xmlns:mc="http://schemas.openxmlformats.org/markup-compatibility/2006">
          <mc:Choice Requires="x14">
            <control shapeId="4137" r:id="rId20" name="Check Box 41">
              <controlPr defaultSize="0" autoFill="0" autoLine="0" autoPict="0">
                <anchor moveWithCells="1">
                  <from>
                    <xdr:col>6</xdr:col>
                    <xdr:colOff>333375</xdr:colOff>
                    <xdr:row>18</xdr:row>
                    <xdr:rowOff>47625</xdr:rowOff>
                  </from>
                  <to>
                    <xdr:col>8</xdr:col>
                    <xdr:colOff>9525</xdr:colOff>
                    <xdr:row>18</xdr:row>
                    <xdr:rowOff>295275</xdr:rowOff>
                  </to>
                </anchor>
              </controlPr>
            </control>
          </mc:Choice>
        </mc:AlternateContent>
        <mc:AlternateContent xmlns:mc="http://schemas.openxmlformats.org/markup-compatibility/2006">
          <mc:Choice Requires="x14">
            <control shapeId="4140" r:id="rId21" name="Check Box 44">
              <controlPr defaultSize="0" autoFill="0" autoLine="0" autoPict="0">
                <anchor moveWithCells="1">
                  <from>
                    <xdr:col>6</xdr:col>
                    <xdr:colOff>333375</xdr:colOff>
                    <xdr:row>19</xdr:row>
                    <xdr:rowOff>47625</xdr:rowOff>
                  </from>
                  <to>
                    <xdr:col>8</xdr:col>
                    <xdr:colOff>9525</xdr:colOff>
                    <xdr:row>19</xdr:row>
                    <xdr:rowOff>295275</xdr:rowOff>
                  </to>
                </anchor>
              </controlPr>
            </control>
          </mc:Choice>
        </mc:AlternateContent>
        <mc:AlternateContent xmlns:mc="http://schemas.openxmlformats.org/markup-compatibility/2006">
          <mc:Choice Requires="x14">
            <control shapeId="4143" r:id="rId22" name="Check Box 47">
              <controlPr defaultSize="0" autoFill="0" autoLine="0" autoPict="0">
                <anchor moveWithCells="1">
                  <from>
                    <xdr:col>6</xdr:col>
                    <xdr:colOff>333375</xdr:colOff>
                    <xdr:row>20</xdr:row>
                    <xdr:rowOff>47625</xdr:rowOff>
                  </from>
                  <to>
                    <xdr:col>8</xdr:col>
                    <xdr:colOff>9525</xdr:colOff>
                    <xdr:row>20</xdr:row>
                    <xdr:rowOff>295275</xdr:rowOff>
                  </to>
                </anchor>
              </controlPr>
            </control>
          </mc:Choice>
        </mc:AlternateContent>
        <mc:AlternateContent xmlns:mc="http://schemas.openxmlformats.org/markup-compatibility/2006">
          <mc:Choice Requires="x14">
            <control shapeId="4146" r:id="rId23" name="Check Box 50">
              <controlPr defaultSize="0" autoFill="0" autoLine="0" autoPict="0">
                <anchor moveWithCells="1">
                  <from>
                    <xdr:col>6</xdr:col>
                    <xdr:colOff>333375</xdr:colOff>
                    <xdr:row>21</xdr:row>
                    <xdr:rowOff>47625</xdr:rowOff>
                  </from>
                  <to>
                    <xdr:col>8</xdr:col>
                    <xdr:colOff>9525</xdr:colOff>
                    <xdr:row>21</xdr:row>
                    <xdr:rowOff>295275</xdr:rowOff>
                  </to>
                </anchor>
              </controlPr>
            </control>
          </mc:Choice>
        </mc:AlternateContent>
        <mc:AlternateContent xmlns:mc="http://schemas.openxmlformats.org/markup-compatibility/2006">
          <mc:Choice Requires="x14">
            <control shapeId="4149" r:id="rId24" name="Check Box 53">
              <controlPr defaultSize="0" autoFill="0" autoLine="0" autoPict="0">
                <anchor moveWithCells="1">
                  <from>
                    <xdr:col>6</xdr:col>
                    <xdr:colOff>333375</xdr:colOff>
                    <xdr:row>22</xdr:row>
                    <xdr:rowOff>47625</xdr:rowOff>
                  </from>
                  <to>
                    <xdr:col>8</xdr:col>
                    <xdr:colOff>9525</xdr:colOff>
                    <xdr:row>22</xdr:row>
                    <xdr:rowOff>295275</xdr:rowOff>
                  </to>
                </anchor>
              </controlPr>
            </control>
          </mc:Choice>
        </mc:AlternateContent>
        <mc:AlternateContent xmlns:mc="http://schemas.openxmlformats.org/markup-compatibility/2006">
          <mc:Choice Requires="x14">
            <control shapeId="4152" r:id="rId25" name="Check Box 56">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4158" r:id="rId27" name="Check Box 62">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4161" r:id="rId28" name="Check Box 65">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4167" r:id="rId30" name="Check Box 71">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4170" r:id="rId31" name="Check Box 74">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4173" r:id="rId32" name="Check Box 77">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4176" r:id="rId33" name="Check Box 80">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4179" r:id="rId34" name="Check Box 83">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4182" r:id="rId35" name="Check Box 86">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4185" r:id="rId36" name="Check Box 89">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4188" r:id="rId37" name="Check Box 92">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4191" r:id="rId38" name="Check Box 95">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4194" r:id="rId39" name="Check Box 98">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4195" r:id="rId40" name="Check Box 99">
              <controlPr defaultSize="0" autoFill="0" autoLine="0" autoPict="0">
                <anchor moveWithCells="1">
                  <from>
                    <xdr:col>8</xdr:col>
                    <xdr:colOff>19050</xdr:colOff>
                    <xdr:row>23</xdr:row>
                    <xdr:rowOff>28575</xdr:rowOff>
                  </from>
                  <to>
                    <xdr:col>14</xdr:col>
                    <xdr:colOff>133350</xdr:colOff>
                    <xdr:row>23</xdr:row>
                    <xdr:rowOff>342900</xdr:rowOff>
                  </to>
                </anchor>
              </controlPr>
            </control>
          </mc:Choice>
        </mc:AlternateContent>
        <mc:AlternateContent xmlns:mc="http://schemas.openxmlformats.org/markup-compatibility/2006">
          <mc:Choice Requires="x14">
            <control shapeId="4196" r:id="rId41" name="Check Box 100">
              <controlPr defaultSize="0" autoFill="0" autoLine="0" autoPict="0">
                <anchor moveWithCells="1">
                  <from>
                    <xdr:col>3</xdr:col>
                    <xdr:colOff>295275</xdr:colOff>
                    <xdr:row>23</xdr:row>
                    <xdr:rowOff>28575</xdr:rowOff>
                  </from>
                  <to>
                    <xdr:col>8</xdr:col>
                    <xdr:colOff>0</xdr:colOff>
                    <xdr:row>23</xdr:row>
                    <xdr:rowOff>342900</xdr:rowOff>
                  </to>
                </anchor>
              </controlPr>
            </control>
          </mc:Choice>
        </mc:AlternateContent>
        <mc:AlternateContent xmlns:mc="http://schemas.openxmlformats.org/markup-compatibility/2006">
          <mc:Choice Requires="x14">
            <control shapeId="4197" r:id="rId42" name="Check Box 101">
              <controlPr defaultSize="0" autoFill="0" autoLine="0" autoPict="0">
                <anchor moveWithCells="1">
                  <from>
                    <xdr:col>2</xdr:col>
                    <xdr:colOff>57150</xdr:colOff>
                    <xdr:row>23</xdr:row>
                    <xdr:rowOff>28575</xdr:rowOff>
                  </from>
                  <to>
                    <xdr:col>3</xdr:col>
                    <xdr:colOff>266700</xdr:colOff>
                    <xdr:row>23</xdr:row>
                    <xdr:rowOff>342900</xdr:rowOff>
                  </to>
                </anchor>
              </controlPr>
            </control>
          </mc:Choice>
        </mc:AlternateContent>
        <mc:AlternateContent xmlns:mc="http://schemas.openxmlformats.org/markup-compatibility/2006">
          <mc:Choice Requires="x14">
            <control shapeId="4198" r:id="rId43" name="Check Box 102">
              <controlPr defaultSize="0" autoFill="0" autoLine="0" autoPict="0">
                <anchor moveWithCells="1">
                  <from>
                    <xdr:col>14</xdr:col>
                    <xdr:colOff>161925</xdr:colOff>
                    <xdr:row>23</xdr:row>
                    <xdr:rowOff>28575</xdr:rowOff>
                  </from>
                  <to>
                    <xdr:col>20</xdr:col>
                    <xdr:colOff>57150</xdr:colOff>
                    <xdr:row>23</xdr:row>
                    <xdr:rowOff>342900</xdr:rowOff>
                  </to>
                </anchor>
              </controlPr>
            </control>
          </mc:Choice>
        </mc:AlternateContent>
        <mc:AlternateContent xmlns:mc="http://schemas.openxmlformats.org/markup-compatibility/2006">
          <mc:Choice Requires="x14">
            <control shapeId="4204" r:id="rId44" name="Check Box 108">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4205" r:id="rId45" name="Check Box 109">
              <controlPr defaultSize="0" autoFill="0" autoLine="0" autoPict="0">
                <anchor moveWithCells="1">
                  <from>
                    <xdr:col>8</xdr:col>
                    <xdr:colOff>323850</xdr:colOff>
                    <xdr:row>21</xdr:row>
                    <xdr:rowOff>333375</xdr:rowOff>
                  </from>
                  <to>
                    <xdr:col>10</xdr:col>
                    <xdr:colOff>0</xdr:colOff>
                    <xdr:row>22</xdr:row>
                    <xdr:rowOff>228600</xdr:rowOff>
                  </to>
                </anchor>
              </controlPr>
            </control>
          </mc:Choice>
        </mc:AlternateContent>
        <mc:AlternateContent xmlns:mc="http://schemas.openxmlformats.org/markup-compatibility/2006">
          <mc:Choice Requires="x14">
            <control shapeId="4206" r:id="rId46" name="Check Box 110">
              <controlPr defaultSize="0" autoFill="0" autoLine="0" autoPict="0">
                <anchor moveWithCells="1">
                  <from>
                    <xdr:col>8</xdr:col>
                    <xdr:colOff>323850</xdr:colOff>
                    <xdr:row>22</xdr:row>
                    <xdr:rowOff>142875</xdr:rowOff>
                  </from>
                  <to>
                    <xdr:col>10</xdr:col>
                    <xdr:colOff>0</xdr:colOff>
                    <xdr:row>23</xdr:row>
                    <xdr:rowOff>38100</xdr:rowOff>
                  </to>
                </anchor>
              </controlPr>
            </control>
          </mc:Choice>
        </mc:AlternateContent>
        <mc:AlternateContent xmlns:mc="http://schemas.openxmlformats.org/markup-compatibility/2006">
          <mc:Choice Requires="x14">
            <control shapeId="4207" r:id="rId47" name="Check Box 111">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4208" r:id="rId48" name="Check Box 112">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4209" r:id="rId49" name="Check Box 113">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4210" r:id="rId50" name="Check Box 114">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4211" r:id="rId51" name="Check Box 115">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4212" r:id="rId52" name="Check Box 116">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4213" r:id="rId53" name="Check Box 117">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4214" r:id="rId54" name="Check Box 118">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4215" r:id="rId55" name="Check Box 119">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4216" r:id="rId56" name="Check Box 120">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4217" r:id="rId57" name="Check Box 121">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4218" r:id="rId58" name="Check Box 122">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4219" r:id="rId59" name="Check Box 123">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4220" r:id="rId60" name="Check Box 124">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4221" r:id="rId61" name="Check Box 125">
              <controlPr defaultSize="0" autoFill="0" autoLine="0" autoPict="0">
                <anchor moveWithCells="1">
                  <from>
                    <xdr:col>18</xdr:col>
                    <xdr:colOff>323850</xdr:colOff>
                    <xdr:row>21</xdr:row>
                    <xdr:rowOff>323850</xdr:rowOff>
                  </from>
                  <to>
                    <xdr:col>19</xdr:col>
                    <xdr:colOff>342900</xdr:colOff>
                    <xdr:row>22</xdr:row>
                    <xdr:rowOff>219075</xdr:rowOff>
                  </to>
                </anchor>
              </controlPr>
            </control>
          </mc:Choice>
        </mc:AlternateContent>
        <mc:AlternateContent xmlns:mc="http://schemas.openxmlformats.org/markup-compatibility/2006">
          <mc:Choice Requires="x14">
            <control shapeId="4222" r:id="rId62" name="Check Box 126">
              <controlPr defaultSize="0" autoFill="0" autoLine="0" autoPict="0">
                <anchor moveWithCells="1">
                  <from>
                    <xdr:col>18</xdr:col>
                    <xdr:colOff>323850</xdr:colOff>
                    <xdr:row>22</xdr:row>
                    <xdr:rowOff>133350</xdr:rowOff>
                  </from>
                  <to>
                    <xdr:col>19</xdr:col>
                    <xdr:colOff>342900</xdr:colOff>
                    <xdr:row>23</xdr:row>
                    <xdr:rowOff>28575</xdr:rowOff>
                  </to>
                </anchor>
              </controlPr>
            </control>
          </mc:Choice>
        </mc:AlternateContent>
        <mc:AlternateContent xmlns:mc="http://schemas.openxmlformats.org/markup-compatibility/2006">
          <mc:Choice Requires="x14">
            <control shapeId="4223" r:id="rId63" name="Check Box 127">
              <controlPr defaultSize="0" autoFill="0" autoLine="0" autoPict="0">
                <anchor moveWithCells="1">
                  <from>
                    <xdr:col>8</xdr:col>
                    <xdr:colOff>323850</xdr:colOff>
                    <xdr:row>20</xdr:row>
                    <xdr:rowOff>333375</xdr:rowOff>
                  </from>
                  <to>
                    <xdr:col>10</xdr:col>
                    <xdr:colOff>0</xdr:colOff>
                    <xdr:row>21</xdr:row>
                    <xdr:rowOff>228600</xdr:rowOff>
                  </to>
                </anchor>
              </controlPr>
            </control>
          </mc:Choice>
        </mc:AlternateContent>
        <mc:AlternateContent xmlns:mc="http://schemas.openxmlformats.org/markup-compatibility/2006">
          <mc:Choice Requires="x14">
            <control shapeId="4224" r:id="rId64" name="Check Box 128">
              <controlPr defaultSize="0" autoFill="0" autoLine="0" autoPict="0">
                <anchor moveWithCells="1">
                  <from>
                    <xdr:col>8</xdr:col>
                    <xdr:colOff>323850</xdr:colOff>
                    <xdr:row>21</xdr:row>
                    <xdr:rowOff>142875</xdr:rowOff>
                  </from>
                  <to>
                    <xdr:col>10</xdr:col>
                    <xdr:colOff>0</xdr:colOff>
                    <xdr:row>22</xdr:row>
                    <xdr:rowOff>38100</xdr:rowOff>
                  </to>
                </anchor>
              </controlPr>
            </control>
          </mc:Choice>
        </mc:AlternateContent>
        <mc:AlternateContent xmlns:mc="http://schemas.openxmlformats.org/markup-compatibility/2006">
          <mc:Choice Requires="x14">
            <control shapeId="4225" r:id="rId65" name="Check Box 129">
              <controlPr defaultSize="0" autoFill="0" autoLine="0" autoPict="0">
                <anchor moveWithCells="1">
                  <from>
                    <xdr:col>18</xdr:col>
                    <xdr:colOff>323850</xdr:colOff>
                    <xdr:row>20</xdr:row>
                    <xdr:rowOff>323850</xdr:rowOff>
                  </from>
                  <to>
                    <xdr:col>20</xdr:col>
                    <xdr:colOff>0</xdr:colOff>
                    <xdr:row>21</xdr:row>
                    <xdr:rowOff>219075</xdr:rowOff>
                  </to>
                </anchor>
              </controlPr>
            </control>
          </mc:Choice>
        </mc:AlternateContent>
        <mc:AlternateContent xmlns:mc="http://schemas.openxmlformats.org/markup-compatibility/2006">
          <mc:Choice Requires="x14">
            <control shapeId="4226" r:id="rId66" name="Check Box 130">
              <controlPr defaultSize="0" autoFill="0" autoLine="0" autoPict="0">
                <anchor moveWithCells="1">
                  <from>
                    <xdr:col>18</xdr:col>
                    <xdr:colOff>323850</xdr:colOff>
                    <xdr:row>21</xdr:row>
                    <xdr:rowOff>133350</xdr:rowOff>
                  </from>
                  <to>
                    <xdr:col>20</xdr:col>
                    <xdr:colOff>0</xdr:colOff>
                    <xdr:row>22</xdr:row>
                    <xdr:rowOff>28575</xdr:rowOff>
                  </to>
                </anchor>
              </controlPr>
            </control>
          </mc:Choice>
        </mc:AlternateContent>
        <mc:AlternateContent xmlns:mc="http://schemas.openxmlformats.org/markup-compatibility/2006">
          <mc:Choice Requires="x14">
            <control shapeId="4227" r:id="rId67" name="Check Box 131">
              <controlPr defaultSize="0" autoFill="0" autoLine="0" autoPict="0">
                <anchor moveWithCells="1">
                  <from>
                    <xdr:col>8</xdr:col>
                    <xdr:colOff>323850</xdr:colOff>
                    <xdr:row>19</xdr:row>
                    <xdr:rowOff>333375</xdr:rowOff>
                  </from>
                  <to>
                    <xdr:col>10</xdr:col>
                    <xdr:colOff>0</xdr:colOff>
                    <xdr:row>20</xdr:row>
                    <xdr:rowOff>228600</xdr:rowOff>
                  </to>
                </anchor>
              </controlPr>
            </control>
          </mc:Choice>
        </mc:AlternateContent>
        <mc:AlternateContent xmlns:mc="http://schemas.openxmlformats.org/markup-compatibility/2006">
          <mc:Choice Requires="x14">
            <control shapeId="4228" r:id="rId68" name="Check Box 132">
              <controlPr defaultSize="0" autoFill="0" autoLine="0" autoPict="0">
                <anchor moveWithCells="1">
                  <from>
                    <xdr:col>8</xdr:col>
                    <xdr:colOff>323850</xdr:colOff>
                    <xdr:row>20</xdr:row>
                    <xdr:rowOff>142875</xdr:rowOff>
                  </from>
                  <to>
                    <xdr:col>10</xdr:col>
                    <xdr:colOff>0</xdr:colOff>
                    <xdr:row>21</xdr:row>
                    <xdr:rowOff>38100</xdr:rowOff>
                  </to>
                </anchor>
              </controlPr>
            </control>
          </mc:Choice>
        </mc:AlternateContent>
        <mc:AlternateContent xmlns:mc="http://schemas.openxmlformats.org/markup-compatibility/2006">
          <mc:Choice Requires="x14">
            <control shapeId="4229" r:id="rId69" name="Check Box 133">
              <controlPr defaultSize="0" autoFill="0" autoLine="0" autoPict="0">
                <anchor moveWithCells="1">
                  <from>
                    <xdr:col>18</xdr:col>
                    <xdr:colOff>323850</xdr:colOff>
                    <xdr:row>19</xdr:row>
                    <xdr:rowOff>323850</xdr:rowOff>
                  </from>
                  <to>
                    <xdr:col>20</xdr:col>
                    <xdr:colOff>0</xdr:colOff>
                    <xdr:row>20</xdr:row>
                    <xdr:rowOff>219075</xdr:rowOff>
                  </to>
                </anchor>
              </controlPr>
            </control>
          </mc:Choice>
        </mc:AlternateContent>
        <mc:AlternateContent xmlns:mc="http://schemas.openxmlformats.org/markup-compatibility/2006">
          <mc:Choice Requires="x14">
            <control shapeId="4230" r:id="rId70" name="Check Box 134">
              <controlPr defaultSize="0" autoFill="0" autoLine="0" autoPict="0">
                <anchor moveWithCells="1">
                  <from>
                    <xdr:col>18</xdr:col>
                    <xdr:colOff>323850</xdr:colOff>
                    <xdr:row>20</xdr:row>
                    <xdr:rowOff>133350</xdr:rowOff>
                  </from>
                  <to>
                    <xdr:col>20</xdr:col>
                    <xdr:colOff>0</xdr:colOff>
                    <xdr:row>21</xdr:row>
                    <xdr:rowOff>28575</xdr:rowOff>
                  </to>
                </anchor>
              </controlPr>
            </control>
          </mc:Choice>
        </mc:AlternateContent>
        <mc:AlternateContent xmlns:mc="http://schemas.openxmlformats.org/markup-compatibility/2006">
          <mc:Choice Requires="x14">
            <control shapeId="4231" r:id="rId71" name="Check Box 135">
              <controlPr defaultSize="0" autoFill="0" autoLine="0" autoPict="0">
                <anchor moveWithCells="1">
                  <from>
                    <xdr:col>8</xdr:col>
                    <xdr:colOff>323850</xdr:colOff>
                    <xdr:row>18</xdr:row>
                    <xdr:rowOff>333375</xdr:rowOff>
                  </from>
                  <to>
                    <xdr:col>10</xdr:col>
                    <xdr:colOff>0</xdr:colOff>
                    <xdr:row>19</xdr:row>
                    <xdr:rowOff>228600</xdr:rowOff>
                  </to>
                </anchor>
              </controlPr>
            </control>
          </mc:Choice>
        </mc:AlternateContent>
        <mc:AlternateContent xmlns:mc="http://schemas.openxmlformats.org/markup-compatibility/2006">
          <mc:Choice Requires="x14">
            <control shapeId="4232" r:id="rId72" name="Check Box 136">
              <controlPr defaultSize="0" autoFill="0" autoLine="0" autoPict="0">
                <anchor moveWithCells="1">
                  <from>
                    <xdr:col>8</xdr:col>
                    <xdr:colOff>323850</xdr:colOff>
                    <xdr:row>19</xdr:row>
                    <xdr:rowOff>142875</xdr:rowOff>
                  </from>
                  <to>
                    <xdr:col>10</xdr:col>
                    <xdr:colOff>0</xdr:colOff>
                    <xdr:row>20</xdr:row>
                    <xdr:rowOff>38100</xdr:rowOff>
                  </to>
                </anchor>
              </controlPr>
            </control>
          </mc:Choice>
        </mc:AlternateContent>
        <mc:AlternateContent xmlns:mc="http://schemas.openxmlformats.org/markup-compatibility/2006">
          <mc:Choice Requires="x14">
            <control shapeId="4233" r:id="rId73" name="Check Box 137">
              <controlPr defaultSize="0" autoFill="0" autoLine="0" autoPict="0">
                <anchor moveWithCells="1">
                  <from>
                    <xdr:col>18</xdr:col>
                    <xdr:colOff>323850</xdr:colOff>
                    <xdr:row>18</xdr:row>
                    <xdr:rowOff>323850</xdr:rowOff>
                  </from>
                  <to>
                    <xdr:col>20</xdr:col>
                    <xdr:colOff>0</xdr:colOff>
                    <xdr:row>19</xdr:row>
                    <xdr:rowOff>219075</xdr:rowOff>
                  </to>
                </anchor>
              </controlPr>
            </control>
          </mc:Choice>
        </mc:AlternateContent>
        <mc:AlternateContent xmlns:mc="http://schemas.openxmlformats.org/markup-compatibility/2006">
          <mc:Choice Requires="x14">
            <control shapeId="4234" r:id="rId74" name="Check Box 138">
              <controlPr defaultSize="0" autoFill="0" autoLine="0" autoPict="0">
                <anchor moveWithCells="1">
                  <from>
                    <xdr:col>18</xdr:col>
                    <xdr:colOff>323850</xdr:colOff>
                    <xdr:row>19</xdr:row>
                    <xdr:rowOff>133350</xdr:rowOff>
                  </from>
                  <to>
                    <xdr:col>20</xdr:col>
                    <xdr:colOff>0</xdr:colOff>
                    <xdr:row>20</xdr:row>
                    <xdr:rowOff>28575</xdr:rowOff>
                  </to>
                </anchor>
              </controlPr>
            </control>
          </mc:Choice>
        </mc:AlternateContent>
        <mc:AlternateContent xmlns:mc="http://schemas.openxmlformats.org/markup-compatibility/2006">
          <mc:Choice Requires="x14">
            <control shapeId="4235" r:id="rId75" name="Check Box 139">
              <controlPr defaultSize="0" autoFill="0" autoLine="0" autoPict="0">
                <anchor moveWithCells="1">
                  <from>
                    <xdr:col>8</xdr:col>
                    <xdr:colOff>323850</xdr:colOff>
                    <xdr:row>17</xdr:row>
                    <xdr:rowOff>333375</xdr:rowOff>
                  </from>
                  <to>
                    <xdr:col>10</xdr:col>
                    <xdr:colOff>0</xdr:colOff>
                    <xdr:row>18</xdr:row>
                    <xdr:rowOff>228600</xdr:rowOff>
                  </to>
                </anchor>
              </controlPr>
            </control>
          </mc:Choice>
        </mc:AlternateContent>
        <mc:AlternateContent xmlns:mc="http://schemas.openxmlformats.org/markup-compatibility/2006">
          <mc:Choice Requires="x14">
            <control shapeId="4236" r:id="rId76" name="Check Box 140">
              <controlPr defaultSize="0" autoFill="0" autoLine="0" autoPict="0">
                <anchor moveWithCells="1">
                  <from>
                    <xdr:col>8</xdr:col>
                    <xdr:colOff>323850</xdr:colOff>
                    <xdr:row>18</xdr:row>
                    <xdr:rowOff>142875</xdr:rowOff>
                  </from>
                  <to>
                    <xdr:col>10</xdr:col>
                    <xdr:colOff>0</xdr:colOff>
                    <xdr:row>19</xdr:row>
                    <xdr:rowOff>38100</xdr:rowOff>
                  </to>
                </anchor>
              </controlPr>
            </control>
          </mc:Choice>
        </mc:AlternateContent>
        <mc:AlternateContent xmlns:mc="http://schemas.openxmlformats.org/markup-compatibility/2006">
          <mc:Choice Requires="x14">
            <control shapeId="4237" r:id="rId77" name="Check Box 141">
              <controlPr defaultSize="0" autoFill="0" autoLine="0" autoPict="0">
                <anchor moveWithCells="1">
                  <from>
                    <xdr:col>18</xdr:col>
                    <xdr:colOff>323850</xdr:colOff>
                    <xdr:row>17</xdr:row>
                    <xdr:rowOff>323850</xdr:rowOff>
                  </from>
                  <to>
                    <xdr:col>20</xdr:col>
                    <xdr:colOff>0</xdr:colOff>
                    <xdr:row>18</xdr:row>
                    <xdr:rowOff>219075</xdr:rowOff>
                  </to>
                </anchor>
              </controlPr>
            </control>
          </mc:Choice>
        </mc:AlternateContent>
        <mc:AlternateContent xmlns:mc="http://schemas.openxmlformats.org/markup-compatibility/2006">
          <mc:Choice Requires="x14">
            <control shapeId="4238" r:id="rId78" name="Check Box 142">
              <controlPr defaultSize="0" autoFill="0" autoLine="0" autoPict="0">
                <anchor moveWithCells="1">
                  <from>
                    <xdr:col>18</xdr:col>
                    <xdr:colOff>323850</xdr:colOff>
                    <xdr:row>18</xdr:row>
                    <xdr:rowOff>133350</xdr:rowOff>
                  </from>
                  <to>
                    <xdr:col>20</xdr:col>
                    <xdr:colOff>0</xdr:colOff>
                    <xdr:row>19</xdr:row>
                    <xdr:rowOff>28575</xdr:rowOff>
                  </to>
                </anchor>
              </controlPr>
            </control>
          </mc:Choice>
        </mc:AlternateContent>
        <mc:AlternateContent xmlns:mc="http://schemas.openxmlformats.org/markup-compatibility/2006">
          <mc:Choice Requires="x14">
            <control shapeId="4239" r:id="rId79" name="Check Box 143">
              <controlPr defaultSize="0" autoFill="0" autoLine="0" autoPict="0">
                <anchor moveWithCells="1">
                  <from>
                    <xdr:col>8</xdr:col>
                    <xdr:colOff>323850</xdr:colOff>
                    <xdr:row>16</xdr:row>
                    <xdr:rowOff>333375</xdr:rowOff>
                  </from>
                  <to>
                    <xdr:col>10</xdr:col>
                    <xdr:colOff>0</xdr:colOff>
                    <xdr:row>17</xdr:row>
                    <xdr:rowOff>228600</xdr:rowOff>
                  </to>
                </anchor>
              </controlPr>
            </control>
          </mc:Choice>
        </mc:AlternateContent>
        <mc:AlternateContent xmlns:mc="http://schemas.openxmlformats.org/markup-compatibility/2006">
          <mc:Choice Requires="x14">
            <control shapeId="4240" r:id="rId80" name="Check Box 144">
              <controlPr defaultSize="0" autoFill="0" autoLine="0" autoPict="0">
                <anchor moveWithCells="1">
                  <from>
                    <xdr:col>8</xdr:col>
                    <xdr:colOff>323850</xdr:colOff>
                    <xdr:row>17</xdr:row>
                    <xdr:rowOff>142875</xdr:rowOff>
                  </from>
                  <to>
                    <xdr:col>10</xdr:col>
                    <xdr:colOff>0</xdr:colOff>
                    <xdr:row>18</xdr:row>
                    <xdr:rowOff>38100</xdr:rowOff>
                  </to>
                </anchor>
              </controlPr>
            </control>
          </mc:Choice>
        </mc:AlternateContent>
        <mc:AlternateContent xmlns:mc="http://schemas.openxmlformats.org/markup-compatibility/2006">
          <mc:Choice Requires="x14">
            <control shapeId="4241" r:id="rId81" name="Check Box 145">
              <controlPr defaultSize="0" autoFill="0" autoLine="0" autoPict="0">
                <anchor moveWithCells="1">
                  <from>
                    <xdr:col>18</xdr:col>
                    <xdr:colOff>323850</xdr:colOff>
                    <xdr:row>16</xdr:row>
                    <xdr:rowOff>323850</xdr:rowOff>
                  </from>
                  <to>
                    <xdr:col>20</xdr:col>
                    <xdr:colOff>0</xdr:colOff>
                    <xdr:row>17</xdr:row>
                    <xdr:rowOff>219075</xdr:rowOff>
                  </to>
                </anchor>
              </controlPr>
            </control>
          </mc:Choice>
        </mc:AlternateContent>
        <mc:AlternateContent xmlns:mc="http://schemas.openxmlformats.org/markup-compatibility/2006">
          <mc:Choice Requires="x14">
            <control shapeId="4242" r:id="rId82" name="Check Box 146">
              <controlPr defaultSize="0" autoFill="0" autoLine="0" autoPict="0">
                <anchor moveWithCells="1">
                  <from>
                    <xdr:col>18</xdr:col>
                    <xdr:colOff>323850</xdr:colOff>
                    <xdr:row>17</xdr:row>
                    <xdr:rowOff>133350</xdr:rowOff>
                  </from>
                  <to>
                    <xdr:col>20</xdr:col>
                    <xdr:colOff>0</xdr:colOff>
                    <xdr:row>18</xdr:row>
                    <xdr:rowOff>28575</xdr:rowOff>
                  </to>
                </anchor>
              </controlPr>
            </control>
          </mc:Choice>
        </mc:AlternateContent>
        <mc:AlternateContent xmlns:mc="http://schemas.openxmlformats.org/markup-compatibility/2006">
          <mc:Choice Requires="x14">
            <control shapeId="4243" r:id="rId83" name="Check Box 147">
              <controlPr defaultSize="0" autoFill="0" autoLine="0" autoPict="0">
                <anchor moveWithCells="1">
                  <from>
                    <xdr:col>8</xdr:col>
                    <xdr:colOff>323850</xdr:colOff>
                    <xdr:row>15</xdr:row>
                    <xdr:rowOff>333375</xdr:rowOff>
                  </from>
                  <to>
                    <xdr:col>10</xdr:col>
                    <xdr:colOff>0</xdr:colOff>
                    <xdr:row>16</xdr:row>
                    <xdr:rowOff>228600</xdr:rowOff>
                  </to>
                </anchor>
              </controlPr>
            </control>
          </mc:Choice>
        </mc:AlternateContent>
        <mc:AlternateContent xmlns:mc="http://schemas.openxmlformats.org/markup-compatibility/2006">
          <mc:Choice Requires="x14">
            <control shapeId="4244" r:id="rId84" name="Check Box 148">
              <controlPr defaultSize="0" autoFill="0" autoLine="0" autoPict="0">
                <anchor moveWithCells="1">
                  <from>
                    <xdr:col>8</xdr:col>
                    <xdr:colOff>323850</xdr:colOff>
                    <xdr:row>16</xdr:row>
                    <xdr:rowOff>142875</xdr:rowOff>
                  </from>
                  <to>
                    <xdr:col>10</xdr:col>
                    <xdr:colOff>0</xdr:colOff>
                    <xdr:row>17</xdr:row>
                    <xdr:rowOff>38100</xdr:rowOff>
                  </to>
                </anchor>
              </controlPr>
            </control>
          </mc:Choice>
        </mc:AlternateContent>
        <mc:AlternateContent xmlns:mc="http://schemas.openxmlformats.org/markup-compatibility/2006">
          <mc:Choice Requires="x14">
            <control shapeId="4245" r:id="rId85" name="Check Box 149">
              <controlPr defaultSize="0" autoFill="0" autoLine="0" autoPict="0">
                <anchor moveWithCells="1">
                  <from>
                    <xdr:col>18</xdr:col>
                    <xdr:colOff>323850</xdr:colOff>
                    <xdr:row>15</xdr:row>
                    <xdr:rowOff>323850</xdr:rowOff>
                  </from>
                  <to>
                    <xdr:col>20</xdr:col>
                    <xdr:colOff>0</xdr:colOff>
                    <xdr:row>16</xdr:row>
                    <xdr:rowOff>219075</xdr:rowOff>
                  </to>
                </anchor>
              </controlPr>
            </control>
          </mc:Choice>
        </mc:AlternateContent>
        <mc:AlternateContent xmlns:mc="http://schemas.openxmlformats.org/markup-compatibility/2006">
          <mc:Choice Requires="x14">
            <control shapeId="4246" r:id="rId86" name="Check Box 150">
              <controlPr defaultSize="0" autoFill="0" autoLine="0" autoPict="0">
                <anchor moveWithCells="1">
                  <from>
                    <xdr:col>18</xdr:col>
                    <xdr:colOff>323850</xdr:colOff>
                    <xdr:row>16</xdr:row>
                    <xdr:rowOff>133350</xdr:rowOff>
                  </from>
                  <to>
                    <xdr:col>20</xdr:col>
                    <xdr:colOff>0</xdr:colOff>
                    <xdr:row>17</xdr:row>
                    <xdr:rowOff>28575</xdr:rowOff>
                  </to>
                </anchor>
              </controlPr>
            </control>
          </mc:Choice>
        </mc:AlternateContent>
        <mc:AlternateContent xmlns:mc="http://schemas.openxmlformats.org/markup-compatibility/2006">
          <mc:Choice Requires="x14">
            <control shapeId="4247" r:id="rId87" name="Check Box 151">
              <controlPr defaultSize="0" autoFill="0" autoLine="0" autoPict="0">
                <anchor moveWithCells="1">
                  <from>
                    <xdr:col>8</xdr:col>
                    <xdr:colOff>323850</xdr:colOff>
                    <xdr:row>14</xdr:row>
                    <xdr:rowOff>333375</xdr:rowOff>
                  </from>
                  <to>
                    <xdr:col>10</xdr:col>
                    <xdr:colOff>0</xdr:colOff>
                    <xdr:row>15</xdr:row>
                    <xdr:rowOff>228600</xdr:rowOff>
                  </to>
                </anchor>
              </controlPr>
            </control>
          </mc:Choice>
        </mc:AlternateContent>
        <mc:AlternateContent xmlns:mc="http://schemas.openxmlformats.org/markup-compatibility/2006">
          <mc:Choice Requires="x14">
            <control shapeId="4248" r:id="rId88" name="Check Box 152">
              <controlPr defaultSize="0" autoFill="0" autoLine="0" autoPict="0">
                <anchor moveWithCells="1">
                  <from>
                    <xdr:col>8</xdr:col>
                    <xdr:colOff>323850</xdr:colOff>
                    <xdr:row>15</xdr:row>
                    <xdr:rowOff>142875</xdr:rowOff>
                  </from>
                  <to>
                    <xdr:col>10</xdr:col>
                    <xdr:colOff>0</xdr:colOff>
                    <xdr:row>16</xdr:row>
                    <xdr:rowOff>38100</xdr:rowOff>
                  </to>
                </anchor>
              </controlPr>
            </control>
          </mc:Choice>
        </mc:AlternateContent>
        <mc:AlternateContent xmlns:mc="http://schemas.openxmlformats.org/markup-compatibility/2006">
          <mc:Choice Requires="x14">
            <control shapeId="4249" r:id="rId89" name="Check Box 153">
              <controlPr defaultSize="0" autoFill="0" autoLine="0" autoPict="0">
                <anchor moveWithCells="1">
                  <from>
                    <xdr:col>18</xdr:col>
                    <xdr:colOff>323850</xdr:colOff>
                    <xdr:row>14</xdr:row>
                    <xdr:rowOff>323850</xdr:rowOff>
                  </from>
                  <to>
                    <xdr:col>20</xdr:col>
                    <xdr:colOff>0</xdr:colOff>
                    <xdr:row>15</xdr:row>
                    <xdr:rowOff>219075</xdr:rowOff>
                  </to>
                </anchor>
              </controlPr>
            </control>
          </mc:Choice>
        </mc:AlternateContent>
        <mc:AlternateContent xmlns:mc="http://schemas.openxmlformats.org/markup-compatibility/2006">
          <mc:Choice Requires="x14">
            <control shapeId="4250" r:id="rId90" name="Check Box 154">
              <controlPr defaultSize="0" autoFill="0" autoLine="0" autoPict="0">
                <anchor moveWithCells="1">
                  <from>
                    <xdr:col>18</xdr:col>
                    <xdr:colOff>323850</xdr:colOff>
                    <xdr:row>15</xdr:row>
                    <xdr:rowOff>133350</xdr:rowOff>
                  </from>
                  <to>
                    <xdr:col>20</xdr:col>
                    <xdr:colOff>0</xdr:colOff>
                    <xdr:row>16</xdr:row>
                    <xdr:rowOff>28575</xdr:rowOff>
                  </to>
                </anchor>
              </controlPr>
            </control>
          </mc:Choice>
        </mc:AlternateContent>
        <mc:AlternateContent xmlns:mc="http://schemas.openxmlformats.org/markup-compatibility/2006">
          <mc:Choice Requires="x14">
            <control shapeId="4251" r:id="rId91" name="Check Box 155">
              <controlPr defaultSize="0" autoFill="0" autoLine="0" autoPict="0">
                <anchor moveWithCells="1">
                  <from>
                    <xdr:col>8</xdr:col>
                    <xdr:colOff>323850</xdr:colOff>
                    <xdr:row>13</xdr:row>
                    <xdr:rowOff>333375</xdr:rowOff>
                  </from>
                  <to>
                    <xdr:col>10</xdr:col>
                    <xdr:colOff>0</xdr:colOff>
                    <xdr:row>14</xdr:row>
                    <xdr:rowOff>228600</xdr:rowOff>
                  </to>
                </anchor>
              </controlPr>
            </control>
          </mc:Choice>
        </mc:AlternateContent>
        <mc:AlternateContent xmlns:mc="http://schemas.openxmlformats.org/markup-compatibility/2006">
          <mc:Choice Requires="x14">
            <control shapeId="4252" r:id="rId92" name="Check Box 156">
              <controlPr defaultSize="0" autoFill="0" autoLine="0" autoPict="0">
                <anchor moveWithCells="1">
                  <from>
                    <xdr:col>8</xdr:col>
                    <xdr:colOff>323850</xdr:colOff>
                    <xdr:row>14</xdr:row>
                    <xdr:rowOff>142875</xdr:rowOff>
                  </from>
                  <to>
                    <xdr:col>10</xdr:col>
                    <xdr:colOff>0</xdr:colOff>
                    <xdr:row>15</xdr:row>
                    <xdr:rowOff>38100</xdr:rowOff>
                  </to>
                </anchor>
              </controlPr>
            </control>
          </mc:Choice>
        </mc:AlternateContent>
        <mc:AlternateContent xmlns:mc="http://schemas.openxmlformats.org/markup-compatibility/2006">
          <mc:Choice Requires="x14">
            <control shapeId="4253" r:id="rId93" name="Check Box 157">
              <controlPr defaultSize="0" autoFill="0" autoLine="0" autoPict="0">
                <anchor moveWithCells="1">
                  <from>
                    <xdr:col>18</xdr:col>
                    <xdr:colOff>323850</xdr:colOff>
                    <xdr:row>13</xdr:row>
                    <xdr:rowOff>323850</xdr:rowOff>
                  </from>
                  <to>
                    <xdr:col>20</xdr:col>
                    <xdr:colOff>0</xdr:colOff>
                    <xdr:row>14</xdr:row>
                    <xdr:rowOff>219075</xdr:rowOff>
                  </to>
                </anchor>
              </controlPr>
            </control>
          </mc:Choice>
        </mc:AlternateContent>
        <mc:AlternateContent xmlns:mc="http://schemas.openxmlformats.org/markup-compatibility/2006">
          <mc:Choice Requires="x14">
            <control shapeId="4254" r:id="rId94" name="Check Box 158">
              <controlPr defaultSize="0" autoFill="0" autoLine="0" autoPict="0">
                <anchor moveWithCells="1">
                  <from>
                    <xdr:col>18</xdr:col>
                    <xdr:colOff>323850</xdr:colOff>
                    <xdr:row>14</xdr:row>
                    <xdr:rowOff>133350</xdr:rowOff>
                  </from>
                  <to>
                    <xdr:col>20</xdr:col>
                    <xdr:colOff>0</xdr:colOff>
                    <xdr:row>15</xdr:row>
                    <xdr:rowOff>28575</xdr:rowOff>
                  </to>
                </anchor>
              </controlPr>
            </control>
          </mc:Choice>
        </mc:AlternateContent>
        <mc:AlternateContent xmlns:mc="http://schemas.openxmlformats.org/markup-compatibility/2006">
          <mc:Choice Requires="x14">
            <control shapeId="4255" r:id="rId95" name="Check Box 159">
              <controlPr defaultSize="0" autoFill="0" autoLine="0" autoPict="0">
                <anchor moveWithCells="1">
                  <from>
                    <xdr:col>8</xdr:col>
                    <xdr:colOff>323850</xdr:colOff>
                    <xdr:row>12</xdr:row>
                    <xdr:rowOff>333375</xdr:rowOff>
                  </from>
                  <to>
                    <xdr:col>10</xdr:col>
                    <xdr:colOff>0</xdr:colOff>
                    <xdr:row>13</xdr:row>
                    <xdr:rowOff>228600</xdr:rowOff>
                  </to>
                </anchor>
              </controlPr>
            </control>
          </mc:Choice>
        </mc:AlternateContent>
        <mc:AlternateContent xmlns:mc="http://schemas.openxmlformats.org/markup-compatibility/2006">
          <mc:Choice Requires="x14">
            <control shapeId="4256" r:id="rId96" name="Check Box 160">
              <controlPr defaultSize="0" autoFill="0" autoLine="0" autoPict="0">
                <anchor moveWithCells="1">
                  <from>
                    <xdr:col>8</xdr:col>
                    <xdr:colOff>323850</xdr:colOff>
                    <xdr:row>13</xdr:row>
                    <xdr:rowOff>142875</xdr:rowOff>
                  </from>
                  <to>
                    <xdr:col>10</xdr:col>
                    <xdr:colOff>0</xdr:colOff>
                    <xdr:row>14</xdr:row>
                    <xdr:rowOff>38100</xdr:rowOff>
                  </to>
                </anchor>
              </controlPr>
            </control>
          </mc:Choice>
        </mc:AlternateContent>
        <mc:AlternateContent xmlns:mc="http://schemas.openxmlformats.org/markup-compatibility/2006">
          <mc:Choice Requires="x14">
            <control shapeId="4257" r:id="rId97" name="Check Box 161">
              <controlPr defaultSize="0" autoFill="0" autoLine="0" autoPict="0">
                <anchor moveWithCells="1">
                  <from>
                    <xdr:col>18</xdr:col>
                    <xdr:colOff>323850</xdr:colOff>
                    <xdr:row>12</xdr:row>
                    <xdr:rowOff>323850</xdr:rowOff>
                  </from>
                  <to>
                    <xdr:col>20</xdr:col>
                    <xdr:colOff>0</xdr:colOff>
                    <xdr:row>13</xdr:row>
                    <xdr:rowOff>219075</xdr:rowOff>
                  </to>
                </anchor>
              </controlPr>
            </control>
          </mc:Choice>
        </mc:AlternateContent>
        <mc:AlternateContent xmlns:mc="http://schemas.openxmlformats.org/markup-compatibility/2006">
          <mc:Choice Requires="x14">
            <control shapeId="4258" r:id="rId98" name="Check Box 162">
              <controlPr defaultSize="0" autoFill="0" autoLine="0" autoPict="0">
                <anchor moveWithCells="1">
                  <from>
                    <xdr:col>18</xdr:col>
                    <xdr:colOff>323850</xdr:colOff>
                    <xdr:row>13</xdr:row>
                    <xdr:rowOff>133350</xdr:rowOff>
                  </from>
                  <to>
                    <xdr:col>20</xdr:col>
                    <xdr:colOff>0</xdr:colOff>
                    <xdr:row>14</xdr:row>
                    <xdr:rowOff>28575</xdr:rowOff>
                  </to>
                </anchor>
              </controlPr>
            </control>
          </mc:Choice>
        </mc:AlternateContent>
        <mc:AlternateContent xmlns:mc="http://schemas.openxmlformats.org/markup-compatibility/2006">
          <mc:Choice Requires="x14">
            <control shapeId="4259" r:id="rId99" name="Check Box 163">
              <controlPr defaultSize="0" autoFill="0" autoLine="0" autoPict="0">
                <anchor moveWithCells="1">
                  <from>
                    <xdr:col>8</xdr:col>
                    <xdr:colOff>323850</xdr:colOff>
                    <xdr:row>11</xdr:row>
                    <xdr:rowOff>333375</xdr:rowOff>
                  </from>
                  <to>
                    <xdr:col>10</xdr:col>
                    <xdr:colOff>0</xdr:colOff>
                    <xdr:row>12</xdr:row>
                    <xdr:rowOff>228600</xdr:rowOff>
                  </to>
                </anchor>
              </controlPr>
            </control>
          </mc:Choice>
        </mc:AlternateContent>
        <mc:AlternateContent xmlns:mc="http://schemas.openxmlformats.org/markup-compatibility/2006">
          <mc:Choice Requires="x14">
            <control shapeId="4260" r:id="rId100" name="Check Box 164">
              <controlPr defaultSize="0" autoFill="0" autoLine="0" autoPict="0">
                <anchor moveWithCells="1">
                  <from>
                    <xdr:col>8</xdr:col>
                    <xdr:colOff>323850</xdr:colOff>
                    <xdr:row>12</xdr:row>
                    <xdr:rowOff>142875</xdr:rowOff>
                  </from>
                  <to>
                    <xdr:col>10</xdr:col>
                    <xdr:colOff>0</xdr:colOff>
                    <xdr:row>13</xdr:row>
                    <xdr:rowOff>38100</xdr:rowOff>
                  </to>
                </anchor>
              </controlPr>
            </control>
          </mc:Choice>
        </mc:AlternateContent>
        <mc:AlternateContent xmlns:mc="http://schemas.openxmlformats.org/markup-compatibility/2006">
          <mc:Choice Requires="x14">
            <control shapeId="4261" r:id="rId101" name="Check Box 165">
              <controlPr defaultSize="0" autoFill="0" autoLine="0" autoPict="0">
                <anchor moveWithCells="1">
                  <from>
                    <xdr:col>18</xdr:col>
                    <xdr:colOff>323850</xdr:colOff>
                    <xdr:row>11</xdr:row>
                    <xdr:rowOff>323850</xdr:rowOff>
                  </from>
                  <to>
                    <xdr:col>20</xdr:col>
                    <xdr:colOff>0</xdr:colOff>
                    <xdr:row>12</xdr:row>
                    <xdr:rowOff>219075</xdr:rowOff>
                  </to>
                </anchor>
              </controlPr>
            </control>
          </mc:Choice>
        </mc:AlternateContent>
        <mc:AlternateContent xmlns:mc="http://schemas.openxmlformats.org/markup-compatibility/2006">
          <mc:Choice Requires="x14">
            <control shapeId="4262" r:id="rId102" name="Check Box 166">
              <controlPr defaultSize="0" autoFill="0" autoLine="0" autoPict="0">
                <anchor moveWithCells="1">
                  <from>
                    <xdr:col>18</xdr:col>
                    <xdr:colOff>323850</xdr:colOff>
                    <xdr:row>12</xdr:row>
                    <xdr:rowOff>133350</xdr:rowOff>
                  </from>
                  <to>
                    <xdr:col>20</xdr:col>
                    <xdr:colOff>0</xdr:colOff>
                    <xdr:row>13</xdr:row>
                    <xdr:rowOff>28575</xdr:rowOff>
                  </to>
                </anchor>
              </controlPr>
            </control>
          </mc:Choice>
        </mc:AlternateContent>
        <mc:AlternateContent xmlns:mc="http://schemas.openxmlformats.org/markup-compatibility/2006">
          <mc:Choice Requires="x14">
            <control shapeId="4263" r:id="rId103" name="Check Box 167">
              <controlPr defaultSize="0" autoFill="0" autoLine="0" autoPict="0">
                <anchor moveWithCells="1">
                  <from>
                    <xdr:col>8</xdr:col>
                    <xdr:colOff>323850</xdr:colOff>
                    <xdr:row>10</xdr:row>
                    <xdr:rowOff>333375</xdr:rowOff>
                  </from>
                  <to>
                    <xdr:col>10</xdr:col>
                    <xdr:colOff>0</xdr:colOff>
                    <xdr:row>11</xdr:row>
                    <xdr:rowOff>228600</xdr:rowOff>
                  </to>
                </anchor>
              </controlPr>
            </control>
          </mc:Choice>
        </mc:AlternateContent>
        <mc:AlternateContent xmlns:mc="http://schemas.openxmlformats.org/markup-compatibility/2006">
          <mc:Choice Requires="x14">
            <control shapeId="4264" r:id="rId104" name="Check Box 168">
              <controlPr defaultSize="0" autoFill="0" autoLine="0" autoPict="0">
                <anchor moveWithCells="1">
                  <from>
                    <xdr:col>8</xdr:col>
                    <xdr:colOff>323850</xdr:colOff>
                    <xdr:row>11</xdr:row>
                    <xdr:rowOff>142875</xdr:rowOff>
                  </from>
                  <to>
                    <xdr:col>10</xdr:col>
                    <xdr:colOff>0</xdr:colOff>
                    <xdr:row>12</xdr:row>
                    <xdr:rowOff>38100</xdr:rowOff>
                  </to>
                </anchor>
              </controlPr>
            </control>
          </mc:Choice>
        </mc:AlternateContent>
        <mc:AlternateContent xmlns:mc="http://schemas.openxmlformats.org/markup-compatibility/2006">
          <mc:Choice Requires="x14">
            <control shapeId="4265" r:id="rId105" name="Check Box 169">
              <controlPr defaultSize="0" autoFill="0" autoLine="0" autoPict="0">
                <anchor moveWithCells="1">
                  <from>
                    <xdr:col>18</xdr:col>
                    <xdr:colOff>323850</xdr:colOff>
                    <xdr:row>10</xdr:row>
                    <xdr:rowOff>323850</xdr:rowOff>
                  </from>
                  <to>
                    <xdr:col>20</xdr:col>
                    <xdr:colOff>0</xdr:colOff>
                    <xdr:row>11</xdr:row>
                    <xdr:rowOff>219075</xdr:rowOff>
                  </to>
                </anchor>
              </controlPr>
            </control>
          </mc:Choice>
        </mc:AlternateContent>
        <mc:AlternateContent xmlns:mc="http://schemas.openxmlformats.org/markup-compatibility/2006">
          <mc:Choice Requires="x14">
            <control shapeId="4266" r:id="rId106" name="Check Box 170">
              <controlPr defaultSize="0" autoFill="0" autoLine="0" autoPict="0">
                <anchor moveWithCells="1">
                  <from>
                    <xdr:col>18</xdr:col>
                    <xdr:colOff>323850</xdr:colOff>
                    <xdr:row>11</xdr:row>
                    <xdr:rowOff>133350</xdr:rowOff>
                  </from>
                  <to>
                    <xdr:col>20</xdr:col>
                    <xdr:colOff>0</xdr:colOff>
                    <xdr:row>12</xdr:row>
                    <xdr:rowOff>28575</xdr:rowOff>
                  </to>
                </anchor>
              </controlPr>
            </control>
          </mc:Choice>
        </mc:AlternateContent>
        <mc:AlternateContent xmlns:mc="http://schemas.openxmlformats.org/markup-compatibility/2006">
          <mc:Choice Requires="x14">
            <control shapeId="4267" r:id="rId107" name="Check Box 171">
              <controlPr defaultSize="0" autoFill="0" autoLine="0" autoPict="0">
                <anchor moveWithCells="1">
                  <from>
                    <xdr:col>8</xdr:col>
                    <xdr:colOff>323850</xdr:colOff>
                    <xdr:row>9</xdr:row>
                    <xdr:rowOff>333375</xdr:rowOff>
                  </from>
                  <to>
                    <xdr:col>10</xdr:col>
                    <xdr:colOff>0</xdr:colOff>
                    <xdr:row>10</xdr:row>
                    <xdr:rowOff>228600</xdr:rowOff>
                  </to>
                </anchor>
              </controlPr>
            </control>
          </mc:Choice>
        </mc:AlternateContent>
        <mc:AlternateContent xmlns:mc="http://schemas.openxmlformats.org/markup-compatibility/2006">
          <mc:Choice Requires="x14">
            <control shapeId="4268" r:id="rId108" name="Check Box 172">
              <controlPr defaultSize="0" autoFill="0" autoLine="0" autoPict="0">
                <anchor moveWithCells="1">
                  <from>
                    <xdr:col>8</xdr:col>
                    <xdr:colOff>323850</xdr:colOff>
                    <xdr:row>10</xdr:row>
                    <xdr:rowOff>142875</xdr:rowOff>
                  </from>
                  <to>
                    <xdr:col>10</xdr:col>
                    <xdr:colOff>0</xdr:colOff>
                    <xdr:row>11</xdr:row>
                    <xdr:rowOff>38100</xdr:rowOff>
                  </to>
                </anchor>
              </controlPr>
            </control>
          </mc:Choice>
        </mc:AlternateContent>
        <mc:AlternateContent xmlns:mc="http://schemas.openxmlformats.org/markup-compatibility/2006">
          <mc:Choice Requires="x14">
            <control shapeId="4269" r:id="rId109" name="Check Box 173">
              <controlPr defaultSize="0" autoFill="0" autoLine="0" autoPict="0">
                <anchor moveWithCells="1">
                  <from>
                    <xdr:col>18</xdr:col>
                    <xdr:colOff>323850</xdr:colOff>
                    <xdr:row>9</xdr:row>
                    <xdr:rowOff>323850</xdr:rowOff>
                  </from>
                  <to>
                    <xdr:col>20</xdr:col>
                    <xdr:colOff>0</xdr:colOff>
                    <xdr:row>10</xdr:row>
                    <xdr:rowOff>219075</xdr:rowOff>
                  </to>
                </anchor>
              </controlPr>
            </control>
          </mc:Choice>
        </mc:AlternateContent>
        <mc:AlternateContent xmlns:mc="http://schemas.openxmlformats.org/markup-compatibility/2006">
          <mc:Choice Requires="x14">
            <control shapeId="4270" r:id="rId110" name="Check Box 174">
              <controlPr defaultSize="0" autoFill="0" autoLine="0" autoPict="0">
                <anchor moveWithCells="1">
                  <from>
                    <xdr:col>18</xdr:col>
                    <xdr:colOff>323850</xdr:colOff>
                    <xdr:row>10</xdr:row>
                    <xdr:rowOff>133350</xdr:rowOff>
                  </from>
                  <to>
                    <xdr:col>20</xdr:col>
                    <xdr:colOff>0</xdr:colOff>
                    <xdr:row>11</xdr:row>
                    <xdr:rowOff>28575</xdr:rowOff>
                  </to>
                </anchor>
              </controlPr>
            </control>
          </mc:Choice>
        </mc:AlternateContent>
        <mc:AlternateContent xmlns:mc="http://schemas.openxmlformats.org/markup-compatibility/2006">
          <mc:Choice Requires="x14">
            <control shapeId="4271" r:id="rId111" name="Check Box 175">
              <controlPr defaultSize="0" autoFill="0" autoLine="0" autoPict="0">
                <anchor moveWithCells="1">
                  <from>
                    <xdr:col>8</xdr:col>
                    <xdr:colOff>323850</xdr:colOff>
                    <xdr:row>8</xdr:row>
                    <xdr:rowOff>333375</xdr:rowOff>
                  </from>
                  <to>
                    <xdr:col>10</xdr:col>
                    <xdr:colOff>0</xdr:colOff>
                    <xdr:row>9</xdr:row>
                    <xdr:rowOff>228600</xdr:rowOff>
                  </to>
                </anchor>
              </controlPr>
            </control>
          </mc:Choice>
        </mc:AlternateContent>
        <mc:AlternateContent xmlns:mc="http://schemas.openxmlformats.org/markup-compatibility/2006">
          <mc:Choice Requires="x14">
            <control shapeId="4272" r:id="rId112" name="Check Box 176">
              <controlPr defaultSize="0" autoFill="0" autoLine="0" autoPict="0">
                <anchor moveWithCells="1">
                  <from>
                    <xdr:col>8</xdr:col>
                    <xdr:colOff>323850</xdr:colOff>
                    <xdr:row>9</xdr:row>
                    <xdr:rowOff>142875</xdr:rowOff>
                  </from>
                  <to>
                    <xdr:col>10</xdr:col>
                    <xdr:colOff>0</xdr:colOff>
                    <xdr:row>10</xdr:row>
                    <xdr:rowOff>38100</xdr:rowOff>
                  </to>
                </anchor>
              </controlPr>
            </control>
          </mc:Choice>
        </mc:AlternateContent>
        <mc:AlternateContent xmlns:mc="http://schemas.openxmlformats.org/markup-compatibility/2006">
          <mc:Choice Requires="x14">
            <control shapeId="4273" r:id="rId113" name="Check Box 177">
              <controlPr defaultSize="0" autoFill="0" autoLine="0" autoPict="0">
                <anchor moveWithCells="1">
                  <from>
                    <xdr:col>18</xdr:col>
                    <xdr:colOff>323850</xdr:colOff>
                    <xdr:row>8</xdr:row>
                    <xdr:rowOff>323850</xdr:rowOff>
                  </from>
                  <to>
                    <xdr:col>20</xdr:col>
                    <xdr:colOff>0</xdr:colOff>
                    <xdr:row>9</xdr:row>
                    <xdr:rowOff>219075</xdr:rowOff>
                  </to>
                </anchor>
              </controlPr>
            </control>
          </mc:Choice>
        </mc:AlternateContent>
        <mc:AlternateContent xmlns:mc="http://schemas.openxmlformats.org/markup-compatibility/2006">
          <mc:Choice Requires="x14">
            <control shapeId="4274" r:id="rId114" name="Check Box 178">
              <controlPr defaultSize="0" autoFill="0" autoLine="0" autoPict="0">
                <anchor moveWithCells="1">
                  <from>
                    <xdr:col>18</xdr:col>
                    <xdr:colOff>323850</xdr:colOff>
                    <xdr:row>9</xdr:row>
                    <xdr:rowOff>133350</xdr:rowOff>
                  </from>
                  <to>
                    <xdr:col>20</xdr:col>
                    <xdr:colOff>0</xdr:colOff>
                    <xdr:row>10</xdr:row>
                    <xdr:rowOff>28575</xdr:rowOff>
                  </to>
                </anchor>
              </controlPr>
            </control>
          </mc:Choice>
        </mc:AlternateContent>
        <mc:AlternateContent xmlns:mc="http://schemas.openxmlformats.org/markup-compatibility/2006">
          <mc:Choice Requires="x14">
            <control shapeId="4275" r:id="rId115" name="Check Box 179">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4276" r:id="rId116" name="Check Box 180">
              <controlPr defaultSize="0" autoFill="0" autoLine="0" autoPict="0">
                <anchor moveWithCells="1">
                  <from>
                    <xdr:col>8</xdr:col>
                    <xdr:colOff>323850</xdr:colOff>
                    <xdr:row>8</xdr:row>
                    <xdr:rowOff>142875</xdr:rowOff>
                  </from>
                  <to>
                    <xdr:col>10</xdr:col>
                    <xdr:colOff>0</xdr:colOff>
                    <xdr:row>9</xdr:row>
                    <xdr:rowOff>38100</xdr:rowOff>
                  </to>
                </anchor>
              </controlPr>
            </control>
          </mc:Choice>
        </mc:AlternateContent>
        <mc:AlternateContent xmlns:mc="http://schemas.openxmlformats.org/markup-compatibility/2006">
          <mc:Choice Requires="x14">
            <control shapeId="4277" r:id="rId117" name="Check Box 181">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mc:AlternateContent xmlns:mc="http://schemas.openxmlformats.org/markup-compatibility/2006">
          <mc:Choice Requires="x14">
            <control shapeId="4278" r:id="rId118" name="Check Box 182">
              <controlPr defaultSize="0" autoFill="0" autoLine="0" autoPict="0">
                <anchor moveWithCells="1">
                  <from>
                    <xdr:col>18</xdr:col>
                    <xdr:colOff>323850</xdr:colOff>
                    <xdr:row>8</xdr:row>
                    <xdr:rowOff>133350</xdr:rowOff>
                  </from>
                  <to>
                    <xdr:col>20</xdr:col>
                    <xdr:colOff>0</xdr:colOff>
                    <xdr:row>9</xdr:row>
                    <xdr:rowOff>28575</xdr:rowOff>
                  </to>
                </anchor>
              </controlPr>
            </control>
          </mc:Choice>
        </mc:AlternateContent>
        <mc:AlternateContent xmlns:mc="http://schemas.openxmlformats.org/markup-compatibility/2006">
          <mc:Choice Requires="x14">
            <control shapeId="4280" r:id="rId119" name="Check Box 184">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4281" r:id="rId120" name="Check Box 185">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入力フォーム!$AZ$19:$AZ$21</xm:f>
          </x14:formula1>
          <xm:sqref>D9:D23</xm:sqref>
        </x14:dataValidation>
        <x14:dataValidation type="list" allowBlank="1" showInputMessage="1" showErrorMessage="1">
          <x14:formula1>
            <xm:f>入力フォーム!$AS$19:$AS$21</xm:f>
          </x14:formula1>
          <xm:sqref>S1:T1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N30"/>
  <sheetViews>
    <sheetView showWhiteSpace="0" zoomScaleNormal="100" zoomScaleSheetLayoutView="100" workbookViewId="0">
      <selection activeCell="G2" sqref="G2"/>
    </sheetView>
  </sheetViews>
  <sheetFormatPr defaultColWidth="4.5" defaultRowHeight="28.35" customHeight="1" x14ac:dyDescent="0.4"/>
  <cols>
    <col min="1" max="26" width="4.5" style="8"/>
    <col min="27" max="31" width="0" style="8" hidden="1" customWidth="1"/>
    <col min="32" max="16384" width="4.5" style="8"/>
  </cols>
  <sheetData>
    <row r="1" spans="1:40" ht="28.35" customHeight="1" x14ac:dyDescent="0.4">
      <c r="A1" s="102" t="s">
        <v>72</v>
      </c>
      <c r="B1" s="102"/>
      <c r="C1" s="102"/>
      <c r="D1" s="102"/>
      <c r="E1" s="102"/>
      <c r="F1" s="102"/>
      <c r="G1" s="102"/>
      <c r="H1" s="100" t="s">
        <v>71</v>
      </c>
      <c r="I1" s="100"/>
      <c r="J1" s="100"/>
      <c r="K1" s="100"/>
      <c r="L1" s="100"/>
      <c r="M1" s="100"/>
      <c r="N1" s="100"/>
      <c r="O1" s="101"/>
      <c r="P1" s="93" t="s">
        <v>48</v>
      </c>
      <c r="Q1" s="82"/>
      <c r="R1" s="82"/>
      <c r="S1" s="94"/>
      <c r="T1" s="95"/>
      <c r="U1" s="1"/>
      <c r="V1" s="1"/>
      <c r="W1" s="1"/>
      <c r="X1" s="1"/>
      <c r="Y1" s="1"/>
      <c r="Z1" s="1"/>
      <c r="AA1" s="1" t="e">
        <f>VLOOKUP($S$1,入力フォーム!$AS$19:$AV$21,3,FALSE)</f>
        <v>#N/A</v>
      </c>
      <c r="AB1" s="1" t="e">
        <f>VLOOKUP($S$1,入力フォーム!$AS$19:$AV$21,4,FALSE)</f>
        <v>#N/A</v>
      </c>
      <c r="AC1" s="1"/>
      <c r="AD1" s="1" t="e">
        <f>AA1</f>
        <v>#N/A</v>
      </c>
      <c r="AE1" s="1" t="e">
        <f>AB1</f>
        <v>#N/A</v>
      </c>
      <c r="AF1" s="1"/>
      <c r="AG1" s="1"/>
      <c r="AH1" s="1"/>
      <c r="AI1" s="1"/>
      <c r="AJ1" s="1"/>
      <c r="AK1" s="1"/>
      <c r="AL1" s="1"/>
      <c r="AM1" s="1"/>
      <c r="AN1" s="1"/>
    </row>
    <row r="2" spans="1:40" ht="28.35" customHeight="1" x14ac:dyDescent="0.4">
      <c r="A2" s="90" t="s">
        <v>4</v>
      </c>
      <c r="B2" s="91"/>
      <c r="C2" s="91"/>
      <c r="D2" s="91"/>
      <c r="E2" s="91"/>
      <c r="F2" s="9" t="s">
        <v>5</v>
      </c>
      <c r="G2" s="19" t="s">
        <v>123</v>
      </c>
      <c r="H2" s="9" t="s">
        <v>6</v>
      </c>
      <c r="I2" s="10">
        <f>MAX(G2,識別表1!G2,識別表2!G2,識別表3!G2,識別表5!G2)</f>
        <v>1</v>
      </c>
      <c r="J2" s="93" t="s">
        <v>7</v>
      </c>
      <c r="K2" s="82"/>
      <c r="L2" s="103"/>
      <c r="M2" s="103"/>
      <c r="N2" s="103"/>
      <c r="O2" s="104"/>
      <c r="P2" s="81" t="s">
        <v>8</v>
      </c>
      <c r="Q2" s="82"/>
      <c r="R2" s="88"/>
      <c r="S2" s="88"/>
      <c r="T2" s="89"/>
      <c r="U2" s="1"/>
      <c r="V2" s="1"/>
      <c r="W2" s="1"/>
      <c r="X2" s="1"/>
      <c r="Y2" s="1"/>
      <c r="Z2" s="1"/>
      <c r="AA2" s="1"/>
      <c r="AB2" s="1"/>
      <c r="AC2" s="1"/>
      <c r="AD2" s="1"/>
      <c r="AE2" s="1"/>
      <c r="AF2" s="1"/>
      <c r="AG2" s="1"/>
      <c r="AH2" s="1"/>
      <c r="AI2" s="1"/>
      <c r="AJ2" s="1"/>
      <c r="AK2" s="1"/>
      <c r="AL2" s="1"/>
      <c r="AM2" s="1"/>
      <c r="AN2" s="1"/>
    </row>
    <row r="3" spans="1:40" ht="28.35" customHeight="1" x14ac:dyDescent="0.4">
      <c r="A3" s="90" t="s">
        <v>0</v>
      </c>
      <c r="B3" s="91"/>
      <c r="C3" s="92"/>
      <c r="D3" s="98" t="str">
        <f>申請者情報!$C$3&amp;"　"&amp;申請者情報!$C$4&amp;IF(申請者情報!C10="特定計量器製造事業者","　(製造)",IF(申請者情報!C10="特定計量器修理事業者","　(修理)",IF(申請者情報!C10="輸入事業者","　(輸入)","")))</f>
        <v>　</v>
      </c>
      <c r="E3" s="98"/>
      <c r="F3" s="98"/>
      <c r="G3" s="98"/>
      <c r="H3" s="98"/>
      <c r="I3" s="98"/>
      <c r="J3" s="98"/>
      <c r="K3" s="98"/>
      <c r="L3" s="98"/>
      <c r="M3" s="98"/>
      <c r="N3" s="98"/>
      <c r="O3" s="99"/>
      <c r="P3" s="81" t="s">
        <v>10</v>
      </c>
      <c r="Q3" s="82"/>
      <c r="R3" s="96"/>
      <c r="S3" s="96"/>
      <c r="T3" s="97"/>
      <c r="U3" s="1"/>
      <c r="V3" s="1"/>
      <c r="W3" s="1"/>
      <c r="AD3" s="21"/>
      <c r="AE3" s="21"/>
      <c r="AF3" s="21"/>
      <c r="AG3" s="21"/>
      <c r="AH3" s="21"/>
    </row>
    <row r="4" spans="1:40" s="47" customFormat="1" ht="28.35" customHeight="1" x14ac:dyDescent="0.4">
      <c r="A4" s="119" t="s">
        <v>133</v>
      </c>
      <c r="B4" s="120"/>
      <c r="C4" s="121"/>
      <c r="D4" s="122" t="s">
        <v>134</v>
      </c>
      <c r="E4" s="123"/>
      <c r="F4" s="123"/>
      <c r="G4" s="124"/>
      <c r="H4" s="124"/>
      <c r="I4" s="125"/>
      <c r="J4" s="85" t="s">
        <v>139</v>
      </c>
      <c r="K4" s="86"/>
      <c r="L4" s="126"/>
      <c r="M4" s="126"/>
      <c r="N4" s="126"/>
      <c r="O4" s="127"/>
      <c r="P4" s="85" t="s">
        <v>135</v>
      </c>
      <c r="Q4" s="86"/>
      <c r="R4" s="124" t="s">
        <v>136</v>
      </c>
      <c r="S4" s="124"/>
      <c r="T4" s="125"/>
    </row>
    <row r="5" spans="1:40" ht="28.35" customHeight="1" x14ac:dyDescent="0.4">
      <c r="A5" s="87" t="s">
        <v>9</v>
      </c>
      <c r="B5" s="87"/>
      <c r="C5" s="81"/>
      <c r="D5" s="129"/>
      <c r="E5" s="130"/>
      <c r="F5" s="130"/>
      <c r="G5" s="130"/>
      <c r="H5" s="130"/>
      <c r="I5" s="130"/>
      <c r="J5" s="81" t="s">
        <v>11</v>
      </c>
      <c r="K5" s="82"/>
      <c r="L5" s="126"/>
      <c r="M5" s="126"/>
      <c r="N5" s="126"/>
      <c r="O5" s="127"/>
      <c r="P5" s="81" t="s">
        <v>12</v>
      </c>
      <c r="Q5" s="82"/>
      <c r="R5" s="83"/>
      <c r="S5" s="83"/>
      <c r="T5" s="84"/>
      <c r="U5" s="47"/>
      <c r="V5" s="47"/>
      <c r="W5" s="47"/>
      <c r="AA5" s="21"/>
      <c r="AB5" s="21"/>
      <c r="AC5" s="21"/>
      <c r="AD5" s="21"/>
      <c r="AE5" s="21"/>
    </row>
    <row r="6" spans="1:40" ht="28.35" customHeight="1" x14ac:dyDescent="0.4">
      <c r="A6" s="109" t="s">
        <v>130</v>
      </c>
      <c r="B6" s="109"/>
      <c r="C6" s="158"/>
      <c r="D6" s="111" t="s">
        <v>131</v>
      </c>
      <c r="E6" s="112"/>
      <c r="F6" s="113"/>
      <c r="G6" s="114"/>
      <c r="H6" s="114"/>
      <c r="I6" s="114"/>
      <c r="J6" s="114"/>
      <c r="K6" s="114"/>
      <c r="L6" s="114"/>
      <c r="M6" s="114"/>
      <c r="N6" s="114"/>
      <c r="O6" s="114"/>
      <c r="P6" s="114"/>
      <c r="Q6" s="114"/>
      <c r="R6" s="114"/>
      <c r="S6" s="114"/>
      <c r="T6" s="115"/>
      <c r="AA6" s="21"/>
      <c r="AB6" s="21"/>
      <c r="AC6" s="21"/>
      <c r="AD6" s="21"/>
      <c r="AE6" s="21"/>
    </row>
    <row r="7" spans="1:40" s="47" customFormat="1" ht="28.35" customHeight="1" x14ac:dyDescent="0.4">
      <c r="A7" s="109"/>
      <c r="B7" s="109"/>
      <c r="C7" s="158"/>
      <c r="D7" s="116" t="s">
        <v>132</v>
      </c>
      <c r="E7" s="112"/>
      <c r="F7" s="113"/>
      <c r="G7" s="117"/>
      <c r="H7" s="117"/>
      <c r="I7" s="117"/>
      <c r="J7" s="117"/>
      <c r="K7" s="117"/>
      <c r="L7" s="117"/>
      <c r="M7" s="117"/>
      <c r="N7" s="117"/>
      <c r="O7" s="117"/>
      <c r="P7" s="117"/>
      <c r="Q7" s="117"/>
      <c r="R7" s="117"/>
      <c r="S7" s="117"/>
      <c r="T7" s="118"/>
      <c r="U7" s="8"/>
      <c r="V7" s="8"/>
      <c r="W7" s="8"/>
    </row>
    <row r="8" spans="1:40" ht="18.75" x14ac:dyDescent="0.4">
      <c r="A8" s="61" t="s">
        <v>13</v>
      </c>
      <c r="B8" s="72" t="s">
        <v>14</v>
      </c>
      <c r="C8" s="72"/>
      <c r="D8" s="72"/>
      <c r="E8" s="62" t="s">
        <v>17</v>
      </c>
      <c r="F8" s="72" t="s">
        <v>141</v>
      </c>
      <c r="G8" s="72"/>
      <c r="H8" s="62" t="s">
        <v>137</v>
      </c>
      <c r="I8" s="62" t="s">
        <v>18</v>
      </c>
      <c r="J8" s="63" t="s">
        <v>16</v>
      </c>
      <c r="K8" s="61" t="s">
        <v>13</v>
      </c>
      <c r="L8" s="72" t="s">
        <v>14</v>
      </c>
      <c r="M8" s="72"/>
      <c r="N8" s="72"/>
      <c r="O8" s="62" t="s">
        <v>17</v>
      </c>
      <c r="P8" s="72" t="s">
        <v>141</v>
      </c>
      <c r="Q8" s="72"/>
      <c r="R8" s="62" t="s">
        <v>137</v>
      </c>
      <c r="S8" s="62" t="s">
        <v>18</v>
      </c>
      <c r="T8" s="63" t="s">
        <v>16</v>
      </c>
      <c r="U8" s="48"/>
      <c r="V8" s="47"/>
      <c r="W8" s="47"/>
      <c r="AA8" s="21"/>
      <c r="AB8" s="21"/>
      <c r="AC8" s="21"/>
      <c r="AD8" s="21"/>
      <c r="AE8" s="21"/>
    </row>
    <row r="9" spans="1:40" ht="28.35" customHeight="1" x14ac:dyDescent="0.4">
      <c r="A9" s="49">
        <v>1</v>
      </c>
      <c r="B9" s="128"/>
      <c r="C9" s="128"/>
      <c r="D9" s="50"/>
      <c r="E9" s="51"/>
      <c r="F9" s="131"/>
      <c r="G9" s="131"/>
      <c r="H9" s="52"/>
      <c r="I9" s="53" t="s">
        <v>138</v>
      </c>
      <c r="J9" s="54"/>
      <c r="K9" s="49">
        <v>16</v>
      </c>
      <c r="L9" s="128"/>
      <c r="M9" s="128"/>
      <c r="N9" s="50"/>
      <c r="O9" s="51"/>
      <c r="P9" s="131"/>
      <c r="Q9" s="131"/>
      <c r="R9" s="52"/>
      <c r="S9" s="53" t="s">
        <v>138</v>
      </c>
      <c r="T9" s="54"/>
      <c r="U9" s="48"/>
      <c r="AA9" s="21" t="e">
        <f t="shared" ref="AA9:AA23" si="0">B9*AB9</f>
        <v>#N/A</v>
      </c>
      <c r="AB9" s="21" t="e">
        <f>VLOOKUP(D9,入力フォーム!$AZ$19:$BA$21,2,FALSE)</f>
        <v>#N/A</v>
      </c>
      <c r="AC9" s="21"/>
      <c r="AD9" s="21" t="e">
        <f>L9*AE9</f>
        <v>#N/A</v>
      </c>
      <c r="AE9" s="21" t="e">
        <f>VLOOKUP(N9,入力フォーム!$AZ$19:$BA$21,2,FALSE)</f>
        <v>#N/A</v>
      </c>
    </row>
    <row r="10" spans="1:40" ht="28.35" customHeight="1" x14ac:dyDescent="0.4">
      <c r="A10" s="49">
        <v>2</v>
      </c>
      <c r="B10" s="128"/>
      <c r="C10" s="128"/>
      <c r="D10" s="50"/>
      <c r="E10" s="51"/>
      <c r="F10" s="131"/>
      <c r="G10" s="131"/>
      <c r="H10" s="52"/>
      <c r="I10" s="53" t="s">
        <v>138</v>
      </c>
      <c r="J10" s="54"/>
      <c r="K10" s="49">
        <v>17</v>
      </c>
      <c r="L10" s="128"/>
      <c r="M10" s="128"/>
      <c r="N10" s="50"/>
      <c r="O10" s="51"/>
      <c r="P10" s="131"/>
      <c r="Q10" s="131"/>
      <c r="R10" s="52"/>
      <c r="S10" s="53" t="s">
        <v>138</v>
      </c>
      <c r="T10" s="54"/>
      <c r="U10" s="48"/>
      <c r="AA10" s="21" t="e">
        <f t="shared" si="0"/>
        <v>#N/A</v>
      </c>
      <c r="AB10" s="21" t="e">
        <f>VLOOKUP(D10,入力フォーム!$AZ$19:$BA$21,2,FALSE)</f>
        <v>#N/A</v>
      </c>
      <c r="AC10" s="21"/>
      <c r="AD10" s="21" t="e">
        <f t="shared" ref="AD10:AD23" si="1">L10*AE10</f>
        <v>#N/A</v>
      </c>
      <c r="AE10" s="21" t="e">
        <f>VLOOKUP(N10,入力フォーム!$AZ$19:$BA$21,2,FALSE)</f>
        <v>#N/A</v>
      </c>
    </row>
    <row r="11" spans="1:40" ht="28.35" customHeight="1" x14ac:dyDescent="0.4">
      <c r="A11" s="49">
        <v>3</v>
      </c>
      <c r="B11" s="128"/>
      <c r="C11" s="128"/>
      <c r="D11" s="50"/>
      <c r="E11" s="50"/>
      <c r="F11" s="131"/>
      <c r="G11" s="131"/>
      <c r="H11" s="52"/>
      <c r="I11" s="53" t="s">
        <v>138</v>
      </c>
      <c r="J11" s="54"/>
      <c r="K11" s="49">
        <v>18</v>
      </c>
      <c r="L11" s="128"/>
      <c r="M11" s="128"/>
      <c r="N11" s="50"/>
      <c r="O11" s="51"/>
      <c r="P11" s="131"/>
      <c r="Q11" s="131"/>
      <c r="R11" s="52"/>
      <c r="S11" s="53" t="s">
        <v>138</v>
      </c>
      <c r="T11" s="54"/>
      <c r="U11" s="48"/>
      <c r="AA11" s="21" t="e">
        <f t="shared" si="0"/>
        <v>#N/A</v>
      </c>
      <c r="AB11" s="21" t="e">
        <f>VLOOKUP(D11,入力フォーム!$AZ$19:$BA$21,2,FALSE)</f>
        <v>#N/A</v>
      </c>
      <c r="AC11" s="21"/>
      <c r="AD11" s="21" t="e">
        <f t="shared" si="1"/>
        <v>#N/A</v>
      </c>
      <c r="AE11" s="21" t="e">
        <f>VLOOKUP(N11,入力フォーム!$AZ$19:$BA$21,2,FALSE)</f>
        <v>#N/A</v>
      </c>
    </row>
    <row r="12" spans="1:40" ht="28.35" customHeight="1" x14ac:dyDescent="0.4">
      <c r="A12" s="49">
        <v>4</v>
      </c>
      <c r="B12" s="128"/>
      <c r="C12" s="128"/>
      <c r="D12" s="50"/>
      <c r="E12" s="50"/>
      <c r="F12" s="131"/>
      <c r="G12" s="131"/>
      <c r="H12" s="52"/>
      <c r="I12" s="53" t="s">
        <v>138</v>
      </c>
      <c r="J12" s="54"/>
      <c r="K12" s="49">
        <v>19</v>
      </c>
      <c r="L12" s="128"/>
      <c r="M12" s="128"/>
      <c r="N12" s="50"/>
      <c r="O12" s="51"/>
      <c r="P12" s="131"/>
      <c r="Q12" s="131"/>
      <c r="R12" s="52"/>
      <c r="S12" s="53" t="s">
        <v>138</v>
      </c>
      <c r="T12" s="54"/>
      <c r="U12" s="48"/>
      <c r="AA12" s="21" t="e">
        <f t="shared" si="0"/>
        <v>#N/A</v>
      </c>
      <c r="AB12" s="21" t="e">
        <f>VLOOKUP(D12,入力フォーム!$AZ$19:$BA$21,2,FALSE)</f>
        <v>#N/A</v>
      </c>
      <c r="AC12" s="21"/>
      <c r="AD12" s="21" t="e">
        <f t="shared" si="1"/>
        <v>#N/A</v>
      </c>
      <c r="AE12" s="21" t="e">
        <f>VLOOKUP(N12,入力フォーム!$AZ$19:$BA$21,2,FALSE)</f>
        <v>#N/A</v>
      </c>
    </row>
    <row r="13" spans="1:40" ht="28.35" customHeight="1" x14ac:dyDescent="0.4">
      <c r="A13" s="49">
        <v>5</v>
      </c>
      <c r="B13" s="128"/>
      <c r="C13" s="128"/>
      <c r="D13" s="50"/>
      <c r="E13" s="50"/>
      <c r="F13" s="131"/>
      <c r="G13" s="131"/>
      <c r="H13" s="52"/>
      <c r="I13" s="53" t="s">
        <v>138</v>
      </c>
      <c r="J13" s="54"/>
      <c r="K13" s="49">
        <v>20</v>
      </c>
      <c r="L13" s="128"/>
      <c r="M13" s="128"/>
      <c r="N13" s="50"/>
      <c r="O13" s="51"/>
      <c r="P13" s="131"/>
      <c r="Q13" s="131"/>
      <c r="R13" s="52"/>
      <c r="S13" s="53" t="s">
        <v>138</v>
      </c>
      <c r="T13" s="54"/>
      <c r="U13" s="48"/>
      <c r="AA13" s="21" t="e">
        <f t="shared" si="0"/>
        <v>#N/A</v>
      </c>
      <c r="AB13" s="21" t="e">
        <f>VLOOKUP(D13,入力フォーム!$AZ$19:$BA$21,2,FALSE)</f>
        <v>#N/A</v>
      </c>
      <c r="AC13" s="21"/>
      <c r="AD13" s="21" t="e">
        <f t="shared" si="1"/>
        <v>#N/A</v>
      </c>
      <c r="AE13" s="21" t="e">
        <f>VLOOKUP(N13,入力フォーム!$AZ$19:$BA$21,2,FALSE)</f>
        <v>#N/A</v>
      </c>
    </row>
    <row r="14" spans="1:40" ht="28.35" customHeight="1" x14ac:dyDescent="0.4">
      <c r="A14" s="49">
        <v>6</v>
      </c>
      <c r="B14" s="128"/>
      <c r="C14" s="128"/>
      <c r="D14" s="50"/>
      <c r="E14" s="50"/>
      <c r="F14" s="131"/>
      <c r="G14" s="131"/>
      <c r="H14" s="52"/>
      <c r="I14" s="53" t="s">
        <v>138</v>
      </c>
      <c r="J14" s="54"/>
      <c r="K14" s="49">
        <v>21</v>
      </c>
      <c r="L14" s="128"/>
      <c r="M14" s="128"/>
      <c r="N14" s="50"/>
      <c r="O14" s="51"/>
      <c r="P14" s="131"/>
      <c r="Q14" s="131"/>
      <c r="R14" s="52"/>
      <c r="S14" s="53" t="s">
        <v>138</v>
      </c>
      <c r="T14" s="54"/>
      <c r="U14" s="48"/>
      <c r="AA14" s="21" t="e">
        <f t="shared" si="0"/>
        <v>#N/A</v>
      </c>
      <c r="AB14" s="21" t="e">
        <f>VLOOKUP(D14,入力フォーム!$AZ$19:$BA$21,2,FALSE)</f>
        <v>#N/A</v>
      </c>
      <c r="AC14" s="21"/>
      <c r="AD14" s="21" t="e">
        <f t="shared" si="1"/>
        <v>#N/A</v>
      </c>
      <c r="AE14" s="21" t="e">
        <f>VLOOKUP(N14,入力フォーム!$AZ$19:$BA$21,2,FALSE)</f>
        <v>#N/A</v>
      </c>
    </row>
    <row r="15" spans="1:40" ht="28.35" customHeight="1" x14ac:dyDescent="0.4">
      <c r="A15" s="49">
        <v>7</v>
      </c>
      <c r="B15" s="128"/>
      <c r="C15" s="128"/>
      <c r="D15" s="50"/>
      <c r="E15" s="50"/>
      <c r="F15" s="131"/>
      <c r="G15" s="131"/>
      <c r="H15" s="52"/>
      <c r="I15" s="53" t="s">
        <v>138</v>
      </c>
      <c r="J15" s="54"/>
      <c r="K15" s="49">
        <v>22</v>
      </c>
      <c r="L15" s="128"/>
      <c r="M15" s="128"/>
      <c r="N15" s="50"/>
      <c r="O15" s="51"/>
      <c r="P15" s="131"/>
      <c r="Q15" s="131"/>
      <c r="R15" s="52"/>
      <c r="S15" s="53" t="s">
        <v>138</v>
      </c>
      <c r="T15" s="54"/>
      <c r="U15" s="48"/>
      <c r="AA15" s="21" t="e">
        <f t="shared" si="0"/>
        <v>#N/A</v>
      </c>
      <c r="AB15" s="21" t="e">
        <f>VLOOKUP(D15,入力フォーム!$AZ$19:$BA$21,2,FALSE)</f>
        <v>#N/A</v>
      </c>
      <c r="AC15" s="21"/>
      <c r="AD15" s="21" t="e">
        <f t="shared" si="1"/>
        <v>#N/A</v>
      </c>
      <c r="AE15" s="21" t="e">
        <f>VLOOKUP(N15,入力フォーム!$AZ$19:$BA$21,2,FALSE)</f>
        <v>#N/A</v>
      </c>
    </row>
    <row r="16" spans="1:40" ht="28.35" customHeight="1" x14ac:dyDescent="0.4">
      <c r="A16" s="49">
        <v>8</v>
      </c>
      <c r="B16" s="128"/>
      <c r="C16" s="128"/>
      <c r="D16" s="50"/>
      <c r="E16" s="50"/>
      <c r="F16" s="131"/>
      <c r="G16" s="131"/>
      <c r="H16" s="52"/>
      <c r="I16" s="53" t="s">
        <v>138</v>
      </c>
      <c r="J16" s="54"/>
      <c r="K16" s="49">
        <v>23</v>
      </c>
      <c r="L16" s="128"/>
      <c r="M16" s="128"/>
      <c r="N16" s="50"/>
      <c r="O16" s="51"/>
      <c r="P16" s="131"/>
      <c r="Q16" s="131"/>
      <c r="R16" s="52"/>
      <c r="S16" s="53" t="s">
        <v>138</v>
      </c>
      <c r="T16" s="54"/>
      <c r="U16" s="48"/>
      <c r="AA16" s="21" t="e">
        <f t="shared" si="0"/>
        <v>#N/A</v>
      </c>
      <c r="AB16" s="21" t="e">
        <f>VLOOKUP(D16,入力フォーム!$AZ$19:$BA$21,2,FALSE)</f>
        <v>#N/A</v>
      </c>
      <c r="AC16" s="21"/>
      <c r="AD16" s="21" t="e">
        <f t="shared" si="1"/>
        <v>#N/A</v>
      </c>
      <c r="AE16" s="21" t="e">
        <f>VLOOKUP(N16,入力フォーム!$AZ$19:$BA$21,2,FALSE)</f>
        <v>#N/A</v>
      </c>
    </row>
    <row r="17" spans="1:31" ht="28.35" customHeight="1" x14ac:dyDescent="0.4">
      <c r="A17" s="49">
        <v>9</v>
      </c>
      <c r="B17" s="128"/>
      <c r="C17" s="128"/>
      <c r="D17" s="50"/>
      <c r="E17" s="50"/>
      <c r="F17" s="131"/>
      <c r="G17" s="131"/>
      <c r="H17" s="52"/>
      <c r="I17" s="53" t="s">
        <v>138</v>
      </c>
      <c r="J17" s="54"/>
      <c r="K17" s="49">
        <v>24</v>
      </c>
      <c r="L17" s="128"/>
      <c r="M17" s="128"/>
      <c r="N17" s="50"/>
      <c r="O17" s="51"/>
      <c r="P17" s="131"/>
      <c r="Q17" s="131"/>
      <c r="R17" s="52"/>
      <c r="S17" s="53" t="s">
        <v>138</v>
      </c>
      <c r="T17" s="54"/>
      <c r="U17" s="48"/>
      <c r="AA17" s="21" t="e">
        <f t="shared" si="0"/>
        <v>#N/A</v>
      </c>
      <c r="AB17" s="21" t="e">
        <f>VLOOKUP(D17,入力フォーム!$AZ$19:$BA$21,2,FALSE)</f>
        <v>#N/A</v>
      </c>
      <c r="AC17" s="21"/>
      <c r="AD17" s="21" t="e">
        <f t="shared" si="1"/>
        <v>#N/A</v>
      </c>
      <c r="AE17" s="21" t="e">
        <f>VLOOKUP(N17,入力フォーム!$AZ$19:$BA$21,2,FALSE)</f>
        <v>#N/A</v>
      </c>
    </row>
    <row r="18" spans="1:31" ht="28.35" customHeight="1" x14ac:dyDescent="0.4">
      <c r="A18" s="49">
        <v>10</v>
      </c>
      <c r="B18" s="128"/>
      <c r="C18" s="128"/>
      <c r="D18" s="50"/>
      <c r="E18" s="50"/>
      <c r="F18" s="131"/>
      <c r="G18" s="131"/>
      <c r="H18" s="52"/>
      <c r="I18" s="53" t="s">
        <v>138</v>
      </c>
      <c r="J18" s="54"/>
      <c r="K18" s="49">
        <v>25</v>
      </c>
      <c r="L18" s="128"/>
      <c r="M18" s="128"/>
      <c r="N18" s="50"/>
      <c r="O18" s="51"/>
      <c r="P18" s="131"/>
      <c r="Q18" s="131"/>
      <c r="R18" s="52"/>
      <c r="S18" s="53" t="s">
        <v>138</v>
      </c>
      <c r="T18" s="54"/>
      <c r="U18" s="48"/>
      <c r="AA18" s="21" t="e">
        <f t="shared" si="0"/>
        <v>#N/A</v>
      </c>
      <c r="AB18" s="21" t="e">
        <f>VLOOKUP(D18,入力フォーム!$AZ$19:$BA$21,2,FALSE)</f>
        <v>#N/A</v>
      </c>
      <c r="AC18" s="21"/>
      <c r="AD18" s="21" t="e">
        <f t="shared" si="1"/>
        <v>#N/A</v>
      </c>
      <c r="AE18" s="21" t="e">
        <f>VLOOKUP(N18,入力フォーム!$AZ$19:$BA$21,2,FALSE)</f>
        <v>#N/A</v>
      </c>
    </row>
    <row r="19" spans="1:31" ht="28.35" customHeight="1" x14ac:dyDescent="0.4">
      <c r="A19" s="49">
        <v>11</v>
      </c>
      <c r="B19" s="128"/>
      <c r="C19" s="128"/>
      <c r="D19" s="50"/>
      <c r="E19" s="50"/>
      <c r="F19" s="131"/>
      <c r="G19" s="131"/>
      <c r="H19" s="52"/>
      <c r="I19" s="53" t="s">
        <v>138</v>
      </c>
      <c r="J19" s="54"/>
      <c r="K19" s="49">
        <v>26</v>
      </c>
      <c r="L19" s="128"/>
      <c r="M19" s="128"/>
      <c r="N19" s="50"/>
      <c r="O19" s="51"/>
      <c r="P19" s="131"/>
      <c r="Q19" s="131"/>
      <c r="R19" s="52"/>
      <c r="S19" s="53" t="s">
        <v>138</v>
      </c>
      <c r="T19" s="54"/>
      <c r="U19" s="48"/>
      <c r="AA19" s="21" t="e">
        <f t="shared" si="0"/>
        <v>#N/A</v>
      </c>
      <c r="AB19" s="21" t="e">
        <f>VLOOKUP(D19,入力フォーム!$AZ$19:$BA$21,2,FALSE)</f>
        <v>#N/A</v>
      </c>
      <c r="AC19" s="21"/>
      <c r="AD19" s="21" t="e">
        <f t="shared" si="1"/>
        <v>#N/A</v>
      </c>
      <c r="AE19" s="21" t="e">
        <f>VLOOKUP(N19,入力フォーム!$AZ$19:$BA$21,2,FALSE)</f>
        <v>#N/A</v>
      </c>
    </row>
    <row r="20" spans="1:31" ht="28.35" customHeight="1" x14ac:dyDescent="0.4">
      <c r="A20" s="49">
        <v>12</v>
      </c>
      <c r="B20" s="128"/>
      <c r="C20" s="128"/>
      <c r="D20" s="50"/>
      <c r="E20" s="50"/>
      <c r="F20" s="131"/>
      <c r="G20" s="131"/>
      <c r="H20" s="52"/>
      <c r="I20" s="53" t="s">
        <v>138</v>
      </c>
      <c r="J20" s="54"/>
      <c r="K20" s="49">
        <v>27</v>
      </c>
      <c r="L20" s="128"/>
      <c r="M20" s="128"/>
      <c r="N20" s="50"/>
      <c r="O20" s="51"/>
      <c r="P20" s="131"/>
      <c r="Q20" s="131"/>
      <c r="R20" s="52"/>
      <c r="S20" s="53" t="s">
        <v>138</v>
      </c>
      <c r="T20" s="54"/>
      <c r="U20" s="48"/>
      <c r="AA20" s="21" t="e">
        <f t="shared" si="0"/>
        <v>#N/A</v>
      </c>
      <c r="AB20" s="21" t="e">
        <f>VLOOKUP(D20,入力フォーム!$AZ$19:$BA$21,2,FALSE)</f>
        <v>#N/A</v>
      </c>
      <c r="AC20" s="21"/>
      <c r="AD20" s="21" t="e">
        <f t="shared" si="1"/>
        <v>#N/A</v>
      </c>
      <c r="AE20" s="21" t="e">
        <f>VLOOKUP(N20,入力フォーム!$AZ$19:$BA$21,2,FALSE)</f>
        <v>#N/A</v>
      </c>
    </row>
    <row r="21" spans="1:31" ht="28.35" customHeight="1" x14ac:dyDescent="0.4">
      <c r="A21" s="49">
        <v>13</v>
      </c>
      <c r="B21" s="128"/>
      <c r="C21" s="128"/>
      <c r="D21" s="50"/>
      <c r="E21" s="50"/>
      <c r="F21" s="131"/>
      <c r="G21" s="131"/>
      <c r="H21" s="52"/>
      <c r="I21" s="53" t="s">
        <v>138</v>
      </c>
      <c r="J21" s="54"/>
      <c r="K21" s="49">
        <v>28</v>
      </c>
      <c r="L21" s="128"/>
      <c r="M21" s="128"/>
      <c r="N21" s="50"/>
      <c r="O21" s="51"/>
      <c r="P21" s="131"/>
      <c r="Q21" s="131"/>
      <c r="R21" s="52"/>
      <c r="S21" s="53" t="s">
        <v>138</v>
      </c>
      <c r="T21" s="54"/>
      <c r="U21" s="48"/>
      <c r="AA21" s="21" t="e">
        <f t="shared" si="0"/>
        <v>#N/A</v>
      </c>
      <c r="AB21" s="21" t="e">
        <f>VLOOKUP(D21,入力フォーム!$AZ$19:$BA$21,2,FALSE)</f>
        <v>#N/A</v>
      </c>
      <c r="AC21" s="21"/>
      <c r="AD21" s="21" t="e">
        <f t="shared" si="1"/>
        <v>#N/A</v>
      </c>
      <c r="AE21" s="21" t="e">
        <f>VLOOKUP(N21,入力フォーム!$AZ$19:$BA$21,2,FALSE)</f>
        <v>#N/A</v>
      </c>
    </row>
    <row r="22" spans="1:31" ht="28.35" customHeight="1" x14ac:dyDescent="0.4">
      <c r="A22" s="49">
        <v>14</v>
      </c>
      <c r="B22" s="128"/>
      <c r="C22" s="128"/>
      <c r="D22" s="50"/>
      <c r="E22" s="50"/>
      <c r="F22" s="131"/>
      <c r="G22" s="131"/>
      <c r="H22" s="52"/>
      <c r="I22" s="53" t="s">
        <v>138</v>
      </c>
      <c r="J22" s="54"/>
      <c r="K22" s="49">
        <v>29</v>
      </c>
      <c r="L22" s="128"/>
      <c r="M22" s="128"/>
      <c r="N22" s="50"/>
      <c r="O22" s="51"/>
      <c r="P22" s="131"/>
      <c r="Q22" s="131"/>
      <c r="R22" s="52"/>
      <c r="S22" s="53" t="s">
        <v>138</v>
      </c>
      <c r="T22" s="54"/>
      <c r="U22" s="48"/>
      <c r="AA22" s="21" t="e">
        <f t="shared" si="0"/>
        <v>#N/A</v>
      </c>
      <c r="AB22" s="21" t="e">
        <f>VLOOKUP(D22,入力フォーム!$AZ$19:$BA$21,2,FALSE)</f>
        <v>#N/A</v>
      </c>
      <c r="AC22" s="21"/>
      <c r="AD22" s="21" t="e">
        <f t="shared" si="1"/>
        <v>#N/A</v>
      </c>
      <c r="AE22" s="21" t="e">
        <f>VLOOKUP(N22,入力フォーム!$AZ$19:$BA$21,2,FALSE)</f>
        <v>#N/A</v>
      </c>
    </row>
    <row r="23" spans="1:31" ht="28.35" customHeight="1" thickBot="1" x14ac:dyDescent="0.45">
      <c r="A23" s="55">
        <v>15</v>
      </c>
      <c r="B23" s="133"/>
      <c r="C23" s="133"/>
      <c r="D23" s="56"/>
      <c r="E23" s="56"/>
      <c r="F23" s="132"/>
      <c r="G23" s="132"/>
      <c r="H23" s="58"/>
      <c r="I23" s="59" t="s">
        <v>138</v>
      </c>
      <c r="J23" s="60"/>
      <c r="K23" s="55">
        <v>30</v>
      </c>
      <c r="L23" s="133"/>
      <c r="M23" s="133"/>
      <c r="N23" s="56"/>
      <c r="O23" s="57"/>
      <c r="P23" s="132"/>
      <c r="Q23" s="132"/>
      <c r="R23" s="58"/>
      <c r="S23" s="59" t="s">
        <v>138</v>
      </c>
      <c r="T23" s="60"/>
      <c r="U23" s="48"/>
      <c r="AA23" s="21" t="e">
        <f t="shared" si="0"/>
        <v>#N/A</v>
      </c>
      <c r="AB23" s="21" t="e">
        <f>VLOOKUP(D23,入力フォーム!$AZ$19:$BA$21,2,FALSE)</f>
        <v>#N/A</v>
      </c>
      <c r="AC23" s="21"/>
      <c r="AD23" s="21" t="e">
        <f t="shared" si="1"/>
        <v>#N/A</v>
      </c>
      <c r="AE23" s="21" t="e">
        <f>VLOOKUP(N23,入力フォーム!$AZ$19:$BA$21,2,FALSE)</f>
        <v>#N/A</v>
      </c>
    </row>
    <row r="24" spans="1:31" s="47" customFormat="1" ht="28.35" customHeight="1" x14ac:dyDescent="0.4">
      <c r="A24" s="105" t="s">
        <v>140</v>
      </c>
      <c r="B24" s="106"/>
      <c r="C24" s="107"/>
      <c r="D24" s="107"/>
      <c r="E24" s="107"/>
      <c r="F24" s="107"/>
      <c r="G24" s="107"/>
      <c r="H24" s="107"/>
      <c r="I24" s="107"/>
      <c r="J24" s="107"/>
      <c r="K24" s="107"/>
      <c r="L24" s="107"/>
      <c r="M24" s="107"/>
      <c r="N24" s="107"/>
      <c r="O24" s="107"/>
      <c r="P24" s="107"/>
      <c r="Q24" s="107"/>
      <c r="R24" s="107"/>
      <c r="S24" s="107"/>
      <c r="T24" s="108"/>
    </row>
    <row r="25" spans="1:31" ht="28.35" customHeight="1" x14ac:dyDescent="0.4">
      <c r="A25" s="71" t="s">
        <v>25</v>
      </c>
      <c r="B25" s="72"/>
      <c r="C25" s="72"/>
      <c r="D25" s="72"/>
      <c r="E25" s="136"/>
      <c r="F25" s="136"/>
      <c r="G25" s="136"/>
      <c r="H25" s="136"/>
      <c r="I25" s="136"/>
      <c r="J25" s="137"/>
      <c r="K25" s="71" t="s">
        <v>26</v>
      </c>
      <c r="L25" s="72"/>
      <c r="M25" s="72"/>
      <c r="N25" s="138"/>
      <c r="O25" s="138"/>
      <c r="P25" s="138"/>
      <c r="Q25" s="138"/>
      <c r="R25" s="138"/>
      <c r="S25" s="138"/>
      <c r="T25" s="139"/>
    </row>
    <row r="26" spans="1:31" ht="28.35" customHeight="1" x14ac:dyDescent="0.4">
      <c r="A26" s="76" t="s">
        <v>19</v>
      </c>
      <c r="B26" s="134"/>
      <c r="C26" s="134"/>
      <c r="D26" s="134">
        <f>K26+Q26:Q26*2</f>
        <v>0</v>
      </c>
      <c r="E26" s="134"/>
      <c r="F26" s="135"/>
      <c r="G26" s="76" t="s">
        <v>20</v>
      </c>
      <c r="H26" s="135"/>
      <c r="I26" s="76" t="s">
        <v>21</v>
      </c>
      <c r="J26" s="134"/>
      <c r="K26" s="134">
        <f>COUNTIF(E9:E23,"単")+COUNTIF(O9:O23,"単")</f>
        <v>0</v>
      </c>
      <c r="L26" s="134"/>
      <c r="M26" s="134"/>
      <c r="N26" s="135"/>
      <c r="O26" s="76" t="s">
        <v>22</v>
      </c>
      <c r="P26" s="134"/>
      <c r="Q26" s="134">
        <f>COUNTIF(E9:E23,"双")+COUNTIF(O9:O23,"双")</f>
        <v>0</v>
      </c>
      <c r="R26" s="134"/>
      <c r="S26" s="134"/>
      <c r="T26" s="135"/>
    </row>
    <row r="27" spans="1:31" ht="18.75" customHeight="1" x14ac:dyDescent="0.4">
      <c r="A27" s="71" t="s">
        <v>24</v>
      </c>
      <c r="B27" s="72"/>
      <c r="C27" s="154" t="str">
        <f>IF(E25="","",IF(H27="",D26,D26-H27))</f>
        <v/>
      </c>
      <c r="D27" s="154"/>
      <c r="E27" s="155"/>
      <c r="F27" s="71" t="s">
        <v>23</v>
      </c>
      <c r="G27" s="72"/>
      <c r="H27" s="154" t="str">
        <f>IF(SUM(N27:O29,S27:T29)=0,"",SUM(N27:O29,S27:T29))</f>
        <v/>
      </c>
      <c r="I27" s="154"/>
      <c r="J27" s="155"/>
      <c r="K27" s="146" t="s">
        <v>79</v>
      </c>
      <c r="L27" s="147"/>
      <c r="M27" s="147"/>
      <c r="N27" s="138"/>
      <c r="O27" s="139"/>
      <c r="P27" s="146" t="s">
        <v>125</v>
      </c>
      <c r="Q27" s="147"/>
      <c r="R27" s="147"/>
      <c r="S27" s="138"/>
      <c r="T27" s="139"/>
    </row>
    <row r="28" spans="1:31" ht="18.75" customHeight="1" x14ac:dyDescent="0.4">
      <c r="A28" s="71"/>
      <c r="B28" s="72"/>
      <c r="C28" s="154"/>
      <c r="D28" s="154"/>
      <c r="E28" s="155"/>
      <c r="F28" s="71"/>
      <c r="G28" s="72"/>
      <c r="H28" s="154"/>
      <c r="I28" s="154"/>
      <c r="J28" s="155"/>
      <c r="K28" s="146" t="s">
        <v>80</v>
      </c>
      <c r="L28" s="147"/>
      <c r="M28" s="147"/>
      <c r="N28" s="138"/>
      <c r="O28" s="139"/>
      <c r="P28" s="146" t="s">
        <v>82</v>
      </c>
      <c r="Q28" s="147"/>
      <c r="R28" s="147"/>
      <c r="S28" s="138"/>
      <c r="T28" s="139"/>
    </row>
    <row r="29" spans="1:31" ht="19.5" customHeight="1" thickBot="1" x14ac:dyDescent="0.45">
      <c r="A29" s="152"/>
      <c r="B29" s="153"/>
      <c r="C29" s="156"/>
      <c r="D29" s="156"/>
      <c r="E29" s="157"/>
      <c r="F29" s="152"/>
      <c r="G29" s="153"/>
      <c r="H29" s="156"/>
      <c r="I29" s="156"/>
      <c r="J29" s="157"/>
      <c r="K29" s="148" t="s">
        <v>81</v>
      </c>
      <c r="L29" s="149"/>
      <c r="M29" s="149"/>
      <c r="N29" s="150"/>
      <c r="O29" s="151"/>
      <c r="P29" s="148" t="s">
        <v>77</v>
      </c>
      <c r="Q29" s="149"/>
      <c r="R29" s="149"/>
      <c r="S29" s="150"/>
      <c r="T29" s="151"/>
    </row>
    <row r="30" spans="1:31" ht="28.35" customHeight="1" thickTop="1" x14ac:dyDescent="0.4">
      <c r="A30" s="140" t="s">
        <v>27</v>
      </c>
      <c r="B30" s="140"/>
      <c r="C30" s="140"/>
      <c r="D30" s="140"/>
      <c r="E30" s="141"/>
      <c r="F30" s="142"/>
      <c r="G30" s="143"/>
      <c r="H30" s="143"/>
      <c r="I30" s="143"/>
      <c r="J30" s="143"/>
      <c r="K30" s="140" t="s">
        <v>28</v>
      </c>
      <c r="L30" s="140"/>
      <c r="M30" s="141"/>
      <c r="N30" s="64"/>
      <c r="O30" s="65" t="s">
        <v>29</v>
      </c>
      <c r="P30" s="144"/>
      <c r="Q30" s="145"/>
      <c r="R30" s="145"/>
      <c r="S30" s="145"/>
      <c r="T30" s="145"/>
    </row>
  </sheetData>
  <sheetProtection password="E95D" sheet="1" selectLockedCells="1"/>
  <protectedRanges>
    <protectedRange sqref="E9:G23" name="範囲1_4"/>
    <protectedRange sqref="B9:D23" name="範囲1_2"/>
    <protectedRange sqref="L6:O6 R6:T6" name="範囲1_2_1"/>
    <protectedRange sqref="H9:I23" name="範囲1_6"/>
    <protectedRange sqref="K24:N24 Q24:S24" name="範囲1_2_1_1"/>
    <protectedRange sqref="J9:J23 L9:T23" name="範囲1_1"/>
    <protectedRange sqref="S1 R5:T5" name="範囲1_5"/>
    <protectedRange sqref="R3:T3" name="範囲1_1_3"/>
    <protectedRange sqref="R4:T4" name="範囲1_4_2"/>
    <protectedRange sqref="L5:O5 L4:N4" name="範囲1_7"/>
    <protectedRange sqref="C27 N27:O29 P29 S27:T29 F30 N30 P30:T30" name="範囲1_3_1"/>
    <protectedRange sqref="E25 N25" name="範囲1_3_2"/>
    <protectedRange sqref="L7:O7 R7:T7" name="範囲1_2_2"/>
  </protectedRanges>
  <mergeCells count="130">
    <mergeCell ref="A24:B24"/>
    <mergeCell ref="C24:T24"/>
    <mergeCell ref="A6:C7"/>
    <mergeCell ref="D6:F6"/>
    <mergeCell ref="G6:T6"/>
    <mergeCell ref="D7:F7"/>
    <mergeCell ref="G7:T7"/>
    <mergeCell ref="A4:C4"/>
    <mergeCell ref="D4:F4"/>
    <mergeCell ref="G4:I4"/>
    <mergeCell ref="J4:K4"/>
    <mergeCell ref="B22:C22"/>
    <mergeCell ref="F22:G22"/>
    <mergeCell ref="L22:M22"/>
    <mergeCell ref="P22:Q22"/>
    <mergeCell ref="B23:C23"/>
    <mergeCell ref="F23:G23"/>
    <mergeCell ref="L23:M23"/>
    <mergeCell ref="P23:Q23"/>
    <mergeCell ref="B20:C20"/>
    <mergeCell ref="F20:G20"/>
    <mergeCell ref="L20:M20"/>
    <mergeCell ref="P20:Q20"/>
    <mergeCell ref="B21:C21"/>
    <mergeCell ref="A30:E30"/>
    <mergeCell ref="F30:J30"/>
    <mergeCell ref="K30:M30"/>
    <mergeCell ref="P30:T30"/>
    <mergeCell ref="N28:O28"/>
    <mergeCell ref="P28:R28"/>
    <mergeCell ref="S28:T28"/>
    <mergeCell ref="K29:M29"/>
    <mergeCell ref="N29:O29"/>
    <mergeCell ref="P29:R29"/>
    <mergeCell ref="S29:T29"/>
    <mergeCell ref="A27:B29"/>
    <mergeCell ref="C27:E29"/>
    <mergeCell ref="F27:G29"/>
    <mergeCell ref="H27:J29"/>
    <mergeCell ref="K27:M27"/>
    <mergeCell ref="N27:O27"/>
    <mergeCell ref="P27:R27"/>
    <mergeCell ref="S27:T27"/>
    <mergeCell ref="K28:M28"/>
    <mergeCell ref="A25:D25"/>
    <mergeCell ref="E25:J25"/>
    <mergeCell ref="K25:M25"/>
    <mergeCell ref="N25:T25"/>
    <mergeCell ref="A26:C26"/>
    <mergeCell ref="D26:F26"/>
    <mergeCell ref="G26:H26"/>
    <mergeCell ref="I26:J26"/>
    <mergeCell ref="K26:N26"/>
    <mergeCell ref="O26:P26"/>
    <mergeCell ref="Q26:T26"/>
    <mergeCell ref="F21:G21"/>
    <mergeCell ref="L21:M21"/>
    <mergeCell ref="P21:Q21"/>
    <mergeCell ref="B18:C18"/>
    <mergeCell ref="F18:G18"/>
    <mergeCell ref="L18:M18"/>
    <mergeCell ref="P18:Q18"/>
    <mergeCell ref="B19:C19"/>
    <mergeCell ref="F19:G19"/>
    <mergeCell ref="L19:M19"/>
    <mergeCell ref="P19:Q19"/>
    <mergeCell ref="B16:C16"/>
    <mergeCell ref="F16:G16"/>
    <mergeCell ref="L16:M16"/>
    <mergeCell ref="P16:Q16"/>
    <mergeCell ref="B17:C17"/>
    <mergeCell ref="F17:G17"/>
    <mergeCell ref="L17:M17"/>
    <mergeCell ref="P17:Q17"/>
    <mergeCell ref="B14:C14"/>
    <mergeCell ref="F14:G14"/>
    <mergeCell ref="L14:M14"/>
    <mergeCell ref="P14:Q14"/>
    <mergeCell ref="B15:C15"/>
    <mergeCell ref="F15:G15"/>
    <mergeCell ref="L15:M15"/>
    <mergeCell ref="P15:Q15"/>
    <mergeCell ref="B13:C13"/>
    <mergeCell ref="F13:G13"/>
    <mergeCell ref="L13:M13"/>
    <mergeCell ref="P13:Q13"/>
    <mergeCell ref="B10:C10"/>
    <mergeCell ref="F10:G10"/>
    <mergeCell ref="L10:M10"/>
    <mergeCell ref="P10:Q10"/>
    <mergeCell ref="B11:C11"/>
    <mergeCell ref="F11:G11"/>
    <mergeCell ref="L11:M11"/>
    <mergeCell ref="P11:Q11"/>
    <mergeCell ref="A5:C5"/>
    <mergeCell ref="D5:I5"/>
    <mergeCell ref="J5:K5"/>
    <mergeCell ref="L5:O5"/>
    <mergeCell ref="P5:Q5"/>
    <mergeCell ref="R5:T5"/>
    <mergeCell ref="A3:C3"/>
    <mergeCell ref="B12:C12"/>
    <mergeCell ref="F12:G12"/>
    <mergeCell ref="L12:M12"/>
    <mergeCell ref="P12:Q12"/>
    <mergeCell ref="P3:Q3"/>
    <mergeCell ref="A1:G1"/>
    <mergeCell ref="H1:M1"/>
    <mergeCell ref="N1:O1"/>
    <mergeCell ref="B8:D8"/>
    <mergeCell ref="F8:G8"/>
    <mergeCell ref="L8:N8"/>
    <mergeCell ref="P8:Q8"/>
    <mergeCell ref="B9:C9"/>
    <mergeCell ref="F9:G9"/>
    <mergeCell ref="L9:M9"/>
    <mergeCell ref="P9:Q9"/>
    <mergeCell ref="P1:R1"/>
    <mergeCell ref="R3:T3"/>
    <mergeCell ref="L4:O4"/>
    <mergeCell ref="P4:Q4"/>
    <mergeCell ref="R4:T4"/>
    <mergeCell ref="D3:O3"/>
    <mergeCell ref="S1:T1"/>
    <mergeCell ref="A2:C2"/>
    <mergeCell ref="D2:E2"/>
    <mergeCell ref="J2:K2"/>
    <mergeCell ref="L2:O2"/>
    <mergeCell ref="P2:Q2"/>
    <mergeCell ref="R2:T2"/>
  </mergeCells>
  <phoneticPr fontId="1"/>
  <conditionalFormatting sqref="B9:B23">
    <cfRule type="expression" dxfId="19" priority="126">
      <formula>AND($B9&lt;&gt;"",$D9="")</formula>
    </cfRule>
    <cfRule type="expression" dxfId="18" priority="127">
      <formula>OR(AA9&lt;=$AA$1,AA9&gt;$AB$1)</formula>
    </cfRule>
  </conditionalFormatting>
  <conditionalFormatting sqref="D9:D23">
    <cfRule type="expression" dxfId="17" priority="124">
      <formula>OR(AA9&lt;=$AA$1,AA9&gt;$AB$1)</formula>
    </cfRule>
    <cfRule type="expression" dxfId="16" priority="125">
      <formula>AND($B9&lt;&gt;"",$D9="")</formula>
    </cfRule>
  </conditionalFormatting>
  <conditionalFormatting sqref="L9:L23">
    <cfRule type="expression" dxfId="15" priority="5">
      <formula>AND($L9&lt;&gt;"",$N9="")</formula>
    </cfRule>
    <cfRule type="expression" dxfId="14" priority="6">
      <formula>OR(AD9&lt;=$AA$1,AD9&gt;$AB$1)</formula>
    </cfRule>
  </conditionalFormatting>
  <conditionalFormatting sqref="N9:N23">
    <cfRule type="expression" dxfId="13" priority="3">
      <formula>OR(AD9&lt;=$AA$1,AD9&gt;$AB$1)</formula>
    </cfRule>
    <cfRule type="expression" dxfId="12" priority="4">
      <formula>AND($L9&lt;&gt;"",$N9="")</formula>
    </cfRule>
  </conditionalFormatting>
  <conditionalFormatting sqref="G7:T7">
    <cfRule type="expression" dxfId="11" priority="1">
      <formula>$R$3="新品"</formula>
    </cfRule>
    <cfRule type="expression" dxfId="10" priority="2">
      <formula>$R$3="修理"</formula>
    </cfRule>
  </conditionalFormatting>
  <dataValidations count="8">
    <dataValidation type="list" allowBlank="1" showInputMessage="1" showErrorMessage="1" sqref="E9:E23 O9:O23">
      <formula1>"単,双"</formula1>
    </dataValidation>
    <dataValidation type="list" allowBlank="1" showInputMessage="1" showErrorMessage="1" sqref="R5:T5">
      <formula1>"一般,禁油"</formula1>
    </dataValidation>
    <dataValidation type="list" allowBlank="1" showInputMessage="1" showErrorMessage="1" sqref="G2">
      <formula1>"　,4"</formula1>
    </dataValidation>
    <dataValidation type="list" allowBlank="1" showInputMessage="1" showErrorMessage="1" sqref="N9:N23">
      <formula1>$BA$21:$BA$23</formula1>
    </dataValidation>
    <dataValidation type="list" allowBlank="1" showInputMessage="1" showErrorMessage="1" sqref="D4:F4">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14</xdr:col>
                    <xdr:colOff>123825</xdr:colOff>
                    <xdr:row>5</xdr:row>
                    <xdr:rowOff>28575</xdr:rowOff>
                  </from>
                  <to>
                    <xdr:col>19</xdr:col>
                    <xdr:colOff>200025</xdr:colOff>
                    <xdr:row>5</xdr:row>
                    <xdr:rowOff>333375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114300</xdr:colOff>
                    <xdr:row>5</xdr:row>
                    <xdr:rowOff>38100</xdr:rowOff>
                  </from>
                  <to>
                    <xdr:col>8</xdr:col>
                    <xdr:colOff>114300</xdr:colOff>
                    <xdr:row>5</xdr:row>
                    <xdr:rowOff>333375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9</xdr:col>
                    <xdr:colOff>104775</xdr:colOff>
                    <xdr:row>5</xdr:row>
                    <xdr:rowOff>38100</xdr:rowOff>
                  </from>
                  <to>
                    <xdr:col>10</xdr:col>
                    <xdr:colOff>295275</xdr:colOff>
                    <xdr:row>5</xdr:row>
                    <xdr:rowOff>333375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11</xdr:col>
                    <xdr:colOff>285750</xdr:colOff>
                    <xdr:row>5</xdr:row>
                    <xdr:rowOff>47625</xdr:rowOff>
                  </from>
                  <to>
                    <xdr:col>13</xdr:col>
                    <xdr:colOff>133350</xdr:colOff>
                    <xdr:row>5</xdr:row>
                    <xdr:rowOff>323850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114300</xdr:colOff>
                    <xdr:row>6</xdr:row>
                    <xdr:rowOff>28575</xdr:rowOff>
                  </from>
                  <to>
                    <xdr:col>10</xdr:col>
                    <xdr:colOff>219075</xdr:colOff>
                    <xdr:row>6</xdr:row>
                    <xdr:rowOff>323850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11</xdr:col>
                    <xdr:colOff>285750</xdr:colOff>
                    <xdr:row>6</xdr:row>
                    <xdr:rowOff>19050</xdr:rowOff>
                  </from>
                  <to>
                    <xdr:col>16</xdr:col>
                    <xdr:colOff>123825</xdr:colOff>
                    <xdr:row>6</xdr:row>
                    <xdr:rowOff>323850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6</xdr:col>
                    <xdr:colOff>333375</xdr:colOff>
                    <xdr:row>8</xdr:row>
                    <xdr:rowOff>47625</xdr:rowOff>
                  </from>
                  <to>
                    <xdr:col>8</xdr:col>
                    <xdr:colOff>9525</xdr:colOff>
                    <xdr:row>8</xdr:row>
                    <xdr:rowOff>295275</xdr:rowOff>
                  </to>
                </anchor>
              </controlPr>
            </control>
          </mc:Choice>
        </mc:AlternateContent>
        <mc:AlternateContent xmlns:mc="http://schemas.openxmlformats.org/markup-compatibility/2006">
          <mc:Choice Requires="x14">
            <control shapeId="5134" r:id="rId11" name="Check Box 14">
              <controlPr defaultSize="0" autoFill="0" autoLine="0" autoPict="0">
                <anchor moveWithCells="1">
                  <from>
                    <xdr:col>6</xdr:col>
                    <xdr:colOff>333375</xdr:colOff>
                    <xdr:row>9</xdr:row>
                    <xdr:rowOff>47625</xdr:rowOff>
                  </from>
                  <to>
                    <xdr:col>8</xdr:col>
                    <xdr:colOff>9525</xdr:colOff>
                    <xdr:row>9</xdr:row>
                    <xdr:rowOff>295275</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6</xdr:col>
                    <xdr:colOff>333375</xdr:colOff>
                    <xdr:row>10</xdr:row>
                    <xdr:rowOff>47625</xdr:rowOff>
                  </from>
                  <to>
                    <xdr:col>8</xdr:col>
                    <xdr:colOff>9525</xdr:colOff>
                    <xdr:row>10</xdr:row>
                    <xdr:rowOff>295275</xdr:rowOff>
                  </to>
                </anchor>
              </controlPr>
            </control>
          </mc:Choice>
        </mc:AlternateContent>
        <mc:AlternateContent xmlns:mc="http://schemas.openxmlformats.org/markup-compatibility/2006">
          <mc:Choice Requires="x14">
            <control shapeId="5140" r:id="rId13" name="Check Box 20">
              <controlPr defaultSize="0" autoFill="0" autoLine="0" autoPict="0">
                <anchor moveWithCells="1">
                  <from>
                    <xdr:col>6</xdr:col>
                    <xdr:colOff>333375</xdr:colOff>
                    <xdr:row>11</xdr:row>
                    <xdr:rowOff>47625</xdr:rowOff>
                  </from>
                  <to>
                    <xdr:col>8</xdr:col>
                    <xdr:colOff>9525</xdr:colOff>
                    <xdr:row>11</xdr:row>
                    <xdr:rowOff>295275</xdr:rowOff>
                  </to>
                </anchor>
              </controlPr>
            </control>
          </mc:Choice>
        </mc:AlternateContent>
        <mc:AlternateContent xmlns:mc="http://schemas.openxmlformats.org/markup-compatibility/2006">
          <mc:Choice Requires="x14">
            <control shapeId="5143" r:id="rId14" name="Check Box 23">
              <controlPr defaultSize="0" autoFill="0" autoLine="0" autoPict="0">
                <anchor moveWithCells="1">
                  <from>
                    <xdr:col>6</xdr:col>
                    <xdr:colOff>333375</xdr:colOff>
                    <xdr:row>12</xdr:row>
                    <xdr:rowOff>47625</xdr:rowOff>
                  </from>
                  <to>
                    <xdr:col>8</xdr:col>
                    <xdr:colOff>9525</xdr:colOff>
                    <xdr:row>12</xdr:row>
                    <xdr:rowOff>295275</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6</xdr:col>
                    <xdr:colOff>333375</xdr:colOff>
                    <xdr:row>13</xdr:row>
                    <xdr:rowOff>47625</xdr:rowOff>
                  </from>
                  <to>
                    <xdr:col>8</xdr:col>
                    <xdr:colOff>9525</xdr:colOff>
                    <xdr:row>13</xdr:row>
                    <xdr:rowOff>295275</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6</xdr:col>
                    <xdr:colOff>333375</xdr:colOff>
                    <xdr:row>14</xdr:row>
                    <xdr:rowOff>47625</xdr:rowOff>
                  </from>
                  <to>
                    <xdr:col>8</xdr:col>
                    <xdr:colOff>9525</xdr:colOff>
                    <xdr:row>14</xdr:row>
                    <xdr:rowOff>295275</xdr:rowOff>
                  </to>
                </anchor>
              </controlPr>
            </control>
          </mc:Choice>
        </mc:AlternateContent>
        <mc:AlternateContent xmlns:mc="http://schemas.openxmlformats.org/markup-compatibility/2006">
          <mc:Choice Requires="x14">
            <control shapeId="5152" r:id="rId17" name="Check Box 32">
              <controlPr defaultSize="0" autoFill="0" autoLine="0" autoPict="0">
                <anchor moveWithCells="1">
                  <from>
                    <xdr:col>6</xdr:col>
                    <xdr:colOff>333375</xdr:colOff>
                    <xdr:row>15</xdr:row>
                    <xdr:rowOff>47625</xdr:rowOff>
                  </from>
                  <to>
                    <xdr:col>8</xdr:col>
                    <xdr:colOff>9525</xdr:colOff>
                    <xdr:row>15</xdr:row>
                    <xdr:rowOff>295275</xdr:rowOff>
                  </to>
                </anchor>
              </controlPr>
            </control>
          </mc:Choice>
        </mc:AlternateContent>
        <mc:AlternateContent xmlns:mc="http://schemas.openxmlformats.org/markup-compatibility/2006">
          <mc:Choice Requires="x14">
            <control shapeId="5155" r:id="rId18" name="Check Box 35">
              <controlPr defaultSize="0" autoFill="0" autoLine="0" autoPict="0">
                <anchor moveWithCells="1">
                  <from>
                    <xdr:col>6</xdr:col>
                    <xdr:colOff>333375</xdr:colOff>
                    <xdr:row>16</xdr:row>
                    <xdr:rowOff>47625</xdr:rowOff>
                  </from>
                  <to>
                    <xdr:col>8</xdr:col>
                    <xdr:colOff>9525</xdr:colOff>
                    <xdr:row>16</xdr:row>
                    <xdr:rowOff>295275</xdr:rowOff>
                  </to>
                </anchor>
              </controlPr>
            </control>
          </mc:Choice>
        </mc:AlternateContent>
        <mc:AlternateContent xmlns:mc="http://schemas.openxmlformats.org/markup-compatibility/2006">
          <mc:Choice Requires="x14">
            <control shapeId="5158" r:id="rId19" name="Check Box 38">
              <controlPr defaultSize="0" autoFill="0" autoLine="0" autoPict="0">
                <anchor moveWithCells="1">
                  <from>
                    <xdr:col>6</xdr:col>
                    <xdr:colOff>333375</xdr:colOff>
                    <xdr:row>17</xdr:row>
                    <xdr:rowOff>47625</xdr:rowOff>
                  </from>
                  <to>
                    <xdr:col>8</xdr:col>
                    <xdr:colOff>9525</xdr:colOff>
                    <xdr:row>17</xdr:row>
                    <xdr:rowOff>295275</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6</xdr:col>
                    <xdr:colOff>333375</xdr:colOff>
                    <xdr:row>18</xdr:row>
                    <xdr:rowOff>47625</xdr:rowOff>
                  </from>
                  <to>
                    <xdr:col>8</xdr:col>
                    <xdr:colOff>9525</xdr:colOff>
                    <xdr:row>18</xdr:row>
                    <xdr:rowOff>295275</xdr:rowOff>
                  </to>
                </anchor>
              </controlPr>
            </control>
          </mc:Choice>
        </mc:AlternateContent>
        <mc:AlternateContent xmlns:mc="http://schemas.openxmlformats.org/markup-compatibility/2006">
          <mc:Choice Requires="x14">
            <control shapeId="5164" r:id="rId21" name="Check Box 44">
              <controlPr defaultSize="0" autoFill="0" autoLine="0" autoPict="0">
                <anchor moveWithCells="1">
                  <from>
                    <xdr:col>6</xdr:col>
                    <xdr:colOff>333375</xdr:colOff>
                    <xdr:row>19</xdr:row>
                    <xdr:rowOff>47625</xdr:rowOff>
                  </from>
                  <to>
                    <xdr:col>8</xdr:col>
                    <xdr:colOff>9525</xdr:colOff>
                    <xdr:row>19</xdr:row>
                    <xdr:rowOff>295275</xdr:rowOff>
                  </to>
                </anchor>
              </controlPr>
            </control>
          </mc:Choice>
        </mc:AlternateContent>
        <mc:AlternateContent xmlns:mc="http://schemas.openxmlformats.org/markup-compatibility/2006">
          <mc:Choice Requires="x14">
            <control shapeId="5167" r:id="rId22" name="Check Box 47">
              <controlPr defaultSize="0" autoFill="0" autoLine="0" autoPict="0">
                <anchor moveWithCells="1">
                  <from>
                    <xdr:col>6</xdr:col>
                    <xdr:colOff>333375</xdr:colOff>
                    <xdr:row>20</xdr:row>
                    <xdr:rowOff>47625</xdr:rowOff>
                  </from>
                  <to>
                    <xdr:col>8</xdr:col>
                    <xdr:colOff>9525</xdr:colOff>
                    <xdr:row>20</xdr:row>
                    <xdr:rowOff>295275</xdr:rowOff>
                  </to>
                </anchor>
              </controlPr>
            </control>
          </mc:Choice>
        </mc:AlternateContent>
        <mc:AlternateContent xmlns:mc="http://schemas.openxmlformats.org/markup-compatibility/2006">
          <mc:Choice Requires="x14">
            <control shapeId="5170" r:id="rId23" name="Check Box 50">
              <controlPr defaultSize="0" autoFill="0" autoLine="0" autoPict="0">
                <anchor moveWithCells="1">
                  <from>
                    <xdr:col>6</xdr:col>
                    <xdr:colOff>333375</xdr:colOff>
                    <xdr:row>21</xdr:row>
                    <xdr:rowOff>47625</xdr:rowOff>
                  </from>
                  <to>
                    <xdr:col>8</xdr:col>
                    <xdr:colOff>9525</xdr:colOff>
                    <xdr:row>21</xdr:row>
                    <xdr:rowOff>295275</xdr:rowOff>
                  </to>
                </anchor>
              </controlPr>
            </control>
          </mc:Choice>
        </mc:AlternateContent>
        <mc:AlternateContent xmlns:mc="http://schemas.openxmlformats.org/markup-compatibility/2006">
          <mc:Choice Requires="x14">
            <control shapeId="5173" r:id="rId24" name="Check Box 53">
              <controlPr defaultSize="0" autoFill="0" autoLine="0" autoPict="0">
                <anchor moveWithCells="1">
                  <from>
                    <xdr:col>6</xdr:col>
                    <xdr:colOff>333375</xdr:colOff>
                    <xdr:row>22</xdr:row>
                    <xdr:rowOff>47625</xdr:rowOff>
                  </from>
                  <to>
                    <xdr:col>8</xdr:col>
                    <xdr:colOff>9525</xdr:colOff>
                    <xdr:row>22</xdr:row>
                    <xdr:rowOff>295275</xdr:rowOff>
                  </to>
                </anchor>
              </controlPr>
            </control>
          </mc:Choice>
        </mc:AlternateContent>
        <mc:AlternateContent xmlns:mc="http://schemas.openxmlformats.org/markup-compatibility/2006">
          <mc:Choice Requires="x14">
            <control shapeId="5176" r:id="rId25" name="Check Box 56">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5179" r:id="rId26" name="Check Box 59">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5182" r:id="rId27" name="Check Box 62">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5185" r:id="rId28" name="Check Box 65">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5188" r:id="rId29" name="Check Box 68">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5191" r:id="rId30" name="Check Box 71">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5194" r:id="rId31" name="Check Box 74">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5197" r:id="rId32" name="Check Box 77">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5200" r:id="rId33" name="Check Box 80">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5203" r:id="rId34" name="Check Box 83">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5206" r:id="rId35" name="Check Box 86">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5209" r:id="rId36" name="Check Box 89">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5212" r:id="rId37" name="Check Box 92">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5215" r:id="rId38" name="Check Box 95">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5218" r:id="rId39" name="Check Box 98">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5219" r:id="rId40" name="Check Box 99">
              <controlPr defaultSize="0" autoFill="0" autoLine="0" autoPict="0">
                <anchor moveWithCells="1">
                  <from>
                    <xdr:col>8</xdr:col>
                    <xdr:colOff>19050</xdr:colOff>
                    <xdr:row>23</xdr:row>
                    <xdr:rowOff>28575</xdr:rowOff>
                  </from>
                  <to>
                    <xdr:col>14</xdr:col>
                    <xdr:colOff>133350</xdr:colOff>
                    <xdr:row>23</xdr:row>
                    <xdr:rowOff>342900</xdr:rowOff>
                  </to>
                </anchor>
              </controlPr>
            </control>
          </mc:Choice>
        </mc:AlternateContent>
        <mc:AlternateContent xmlns:mc="http://schemas.openxmlformats.org/markup-compatibility/2006">
          <mc:Choice Requires="x14">
            <control shapeId="5220" r:id="rId41" name="Check Box 100">
              <controlPr defaultSize="0" autoFill="0" autoLine="0" autoPict="0">
                <anchor moveWithCells="1">
                  <from>
                    <xdr:col>3</xdr:col>
                    <xdr:colOff>295275</xdr:colOff>
                    <xdr:row>23</xdr:row>
                    <xdr:rowOff>28575</xdr:rowOff>
                  </from>
                  <to>
                    <xdr:col>8</xdr:col>
                    <xdr:colOff>0</xdr:colOff>
                    <xdr:row>23</xdr:row>
                    <xdr:rowOff>342900</xdr:rowOff>
                  </to>
                </anchor>
              </controlPr>
            </control>
          </mc:Choice>
        </mc:AlternateContent>
        <mc:AlternateContent xmlns:mc="http://schemas.openxmlformats.org/markup-compatibility/2006">
          <mc:Choice Requires="x14">
            <control shapeId="5221" r:id="rId42" name="Check Box 101">
              <controlPr defaultSize="0" autoFill="0" autoLine="0" autoPict="0">
                <anchor moveWithCells="1">
                  <from>
                    <xdr:col>2</xdr:col>
                    <xdr:colOff>57150</xdr:colOff>
                    <xdr:row>23</xdr:row>
                    <xdr:rowOff>28575</xdr:rowOff>
                  </from>
                  <to>
                    <xdr:col>3</xdr:col>
                    <xdr:colOff>266700</xdr:colOff>
                    <xdr:row>23</xdr:row>
                    <xdr:rowOff>342900</xdr:rowOff>
                  </to>
                </anchor>
              </controlPr>
            </control>
          </mc:Choice>
        </mc:AlternateContent>
        <mc:AlternateContent xmlns:mc="http://schemas.openxmlformats.org/markup-compatibility/2006">
          <mc:Choice Requires="x14">
            <control shapeId="5222" r:id="rId43" name="Check Box 102">
              <controlPr defaultSize="0" autoFill="0" autoLine="0" autoPict="0">
                <anchor moveWithCells="1">
                  <from>
                    <xdr:col>14</xdr:col>
                    <xdr:colOff>161925</xdr:colOff>
                    <xdr:row>23</xdr:row>
                    <xdr:rowOff>28575</xdr:rowOff>
                  </from>
                  <to>
                    <xdr:col>20</xdr:col>
                    <xdr:colOff>57150</xdr:colOff>
                    <xdr:row>23</xdr:row>
                    <xdr:rowOff>342900</xdr:rowOff>
                  </to>
                </anchor>
              </controlPr>
            </control>
          </mc:Choice>
        </mc:AlternateContent>
        <mc:AlternateContent xmlns:mc="http://schemas.openxmlformats.org/markup-compatibility/2006">
          <mc:Choice Requires="x14">
            <control shapeId="5227" r:id="rId44" name="Check Box 107">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5228" r:id="rId45" name="Check Box 108">
              <controlPr defaultSize="0" autoFill="0" autoLine="0" autoPict="0">
                <anchor moveWithCells="1">
                  <from>
                    <xdr:col>8</xdr:col>
                    <xdr:colOff>323850</xdr:colOff>
                    <xdr:row>21</xdr:row>
                    <xdr:rowOff>333375</xdr:rowOff>
                  </from>
                  <to>
                    <xdr:col>10</xdr:col>
                    <xdr:colOff>0</xdr:colOff>
                    <xdr:row>22</xdr:row>
                    <xdr:rowOff>228600</xdr:rowOff>
                  </to>
                </anchor>
              </controlPr>
            </control>
          </mc:Choice>
        </mc:AlternateContent>
        <mc:AlternateContent xmlns:mc="http://schemas.openxmlformats.org/markup-compatibility/2006">
          <mc:Choice Requires="x14">
            <control shapeId="5229" r:id="rId46" name="Check Box 109">
              <controlPr defaultSize="0" autoFill="0" autoLine="0" autoPict="0">
                <anchor moveWithCells="1">
                  <from>
                    <xdr:col>8</xdr:col>
                    <xdr:colOff>323850</xdr:colOff>
                    <xdr:row>22</xdr:row>
                    <xdr:rowOff>142875</xdr:rowOff>
                  </from>
                  <to>
                    <xdr:col>10</xdr:col>
                    <xdr:colOff>0</xdr:colOff>
                    <xdr:row>23</xdr:row>
                    <xdr:rowOff>38100</xdr:rowOff>
                  </to>
                </anchor>
              </controlPr>
            </control>
          </mc:Choice>
        </mc:AlternateContent>
        <mc:AlternateContent xmlns:mc="http://schemas.openxmlformats.org/markup-compatibility/2006">
          <mc:Choice Requires="x14">
            <control shapeId="5230" r:id="rId47" name="Check Box 110">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5231" r:id="rId48" name="Check Box 111">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5232" r:id="rId49" name="Check Box 112">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5233" r:id="rId50" name="Check Box 113">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5234" r:id="rId51" name="Check Box 114">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5235" r:id="rId52" name="Check Box 115">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5236" r:id="rId53" name="Check Box 116">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5237" r:id="rId54" name="Check Box 117">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5238" r:id="rId55" name="Check Box 118">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5239" r:id="rId56" name="Check Box 119">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5240" r:id="rId57" name="Check Box 120">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5241" r:id="rId58" name="Check Box 121">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5242" r:id="rId59" name="Check Box 122">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5243" r:id="rId60" name="Check Box 123">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5244" r:id="rId61" name="Check Box 124">
              <controlPr defaultSize="0" autoFill="0" autoLine="0" autoPict="0">
                <anchor moveWithCells="1">
                  <from>
                    <xdr:col>18</xdr:col>
                    <xdr:colOff>323850</xdr:colOff>
                    <xdr:row>21</xdr:row>
                    <xdr:rowOff>323850</xdr:rowOff>
                  </from>
                  <to>
                    <xdr:col>19</xdr:col>
                    <xdr:colOff>342900</xdr:colOff>
                    <xdr:row>22</xdr:row>
                    <xdr:rowOff>219075</xdr:rowOff>
                  </to>
                </anchor>
              </controlPr>
            </control>
          </mc:Choice>
        </mc:AlternateContent>
        <mc:AlternateContent xmlns:mc="http://schemas.openxmlformats.org/markup-compatibility/2006">
          <mc:Choice Requires="x14">
            <control shapeId="5245" r:id="rId62" name="Check Box 125">
              <controlPr defaultSize="0" autoFill="0" autoLine="0" autoPict="0">
                <anchor moveWithCells="1">
                  <from>
                    <xdr:col>18</xdr:col>
                    <xdr:colOff>323850</xdr:colOff>
                    <xdr:row>22</xdr:row>
                    <xdr:rowOff>133350</xdr:rowOff>
                  </from>
                  <to>
                    <xdr:col>19</xdr:col>
                    <xdr:colOff>342900</xdr:colOff>
                    <xdr:row>23</xdr:row>
                    <xdr:rowOff>28575</xdr:rowOff>
                  </to>
                </anchor>
              </controlPr>
            </control>
          </mc:Choice>
        </mc:AlternateContent>
        <mc:AlternateContent xmlns:mc="http://schemas.openxmlformats.org/markup-compatibility/2006">
          <mc:Choice Requires="x14">
            <control shapeId="5246" r:id="rId63" name="Check Box 126">
              <controlPr defaultSize="0" autoFill="0" autoLine="0" autoPict="0">
                <anchor moveWithCells="1">
                  <from>
                    <xdr:col>8</xdr:col>
                    <xdr:colOff>323850</xdr:colOff>
                    <xdr:row>20</xdr:row>
                    <xdr:rowOff>333375</xdr:rowOff>
                  </from>
                  <to>
                    <xdr:col>10</xdr:col>
                    <xdr:colOff>0</xdr:colOff>
                    <xdr:row>21</xdr:row>
                    <xdr:rowOff>228600</xdr:rowOff>
                  </to>
                </anchor>
              </controlPr>
            </control>
          </mc:Choice>
        </mc:AlternateContent>
        <mc:AlternateContent xmlns:mc="http://schemas.openxmlformats.org/markup-compatibility/2006">
          <mc:Choice Requires="x14">
            <control shapeId="5247" r:id="rId64" name="Check Box 127">
              <controlPr defaultSize="0" autoFill="0" autoLine="0" autoPict="0">
                <anchor moveWithCells="1">
                  <from>
                    <xdr:col>8</xdr:col>
                    <xdr:colOff>323850</xdr:colOff>
                    <xdr:row>21</xdr:row>
                    <xdr:rowOff>142875</xdr:rowOff>
                  </from>
                  <to>
                    <xdr:col>10</xdr:col>
                    <xdr:colOff>0</xdr:colOff>
                    <xdr:row>22</xdr:row>
                    <xdr:rowOff>38100</xdr:rowOff>
                  </to>
                </anchor>
              </controlPr>
            </control>
          </mc:Choice>
        </mc:AlternateContent>
        <mc:AlternateContent xmlns:mc="http://schemas.openxmlformats.org/markup-compatibility/2006">
          <mc:Choice Requires="x14">
            <control shapeId="5248" r:id="rId65" name="Check Box 128">
              <controlPr defaultSize="0" autoFill="0" autoLine="0" autoPict="0">
                <anchor moveWithCells="1">
                  <from>
                    <xdr:col>18</xdr:col>
                    <xdr:colOff>323850</xdr:colOff>
                    <xdr:row>20</xdr:row>
                    <xdr:rowOff>323850</xdr:rowOff>
                  </from>
                  <to>
                    <xdr:col>20</xdr:col>
                    <xdr:colOff>0</xdr:colOff>
                    <xdr:row>21</xdr:row>
                    <xdr:rowOff>219075</xdr:rowOff>
                  </to>
                </anchor>
              </controlPr>
            </control>
          </mc:Choice>
        </mc:AlternateContent>
        <mc:AlternateContent xmlns:mc="http://schemas.openxmlformats.org/markup-compatibility/2006">
          <mc:Choice Requires="x14">
            <control shapeId="5249" r:id="rId66" name="Check Box 129">
              <controlPr defaultSize="0" autoFill="0" autoLine="0" autoPict="0">
                <anchor moveWithCells="1">
                  <from>
                    <xdr:col>18</xdr:col>
                    <xdr:colOff>323850</xdr:colOff>
                    <xdr:row>21</xdr:row>
                    <xdr:rowOff>133350</xdr:rowOff>
                  </from>
                  <to>
                    <xdr:col>20</xdr:col>
                    <xdr:colOff>0</xdr:colOff>
                    <xdr:row>22</xdr:row>
                    <xdr:rowOff>28575</xdr:rowOff>
                  </to>
                </anchor>
              </controlPr>
            </control>
          </mc:Choice>
        </mc:AlternateContent>
        <mc:AlternateContent xmlns:mc="http://schemas.openxmlformats.org/markup-compatibility/2006">
          <mc:Choice Requires="x14">
            <control shapeId="5250" r:id="rId67" name="Check Box 130">
              <controlPr defaultSize="0" autoFill="0" autoLine="0" autoPict="0">
                <anchor moveWithCells="1">
                  <from>
                    <xdr:col>8</xdr:col>
                    <xdr:colOff>323850</xdr:colOff>
                    <xdr:row>19</xdr:row>
                    <xdr:rowOff>333375</xdr:rowOff>
                  </from>
                  <to>
                    <xdr:col>10</xdr:col>
                    <xdr:colOff>0</xdr:colOff>
                    <xdr:row>20</xdr:row>
                    <xdr:rowOff>228600</xdr:rowOff>
                  </to>
                </anchor>
              </controlPr>
            </control>
          </mc:Choice>
        </mc:AlternateContent>
        <mc:AlternateContent xmlns:mc="http://schemas.openxmlformats.org/markup-compatibility/2006">
          <mc:Choice Requires="x14">
            <control shapeId="5251" r:id="rId68" name="Check Box 131">
              <controlPr defaultSize="0" autoFill="0" autoLine="0" autoPict="0">
                <anchor moveWithCells="1">
                  <from>
                    <xdr:col>8</xdr:col>
                    <xdr:colOff>323850</xdr:colOff>
                    <xdr:row>20</xdr:row>
                    <xdr:rowOff>142875</xdr:rowOff>
                  </from>
                  <to>
                    <xdr:col>10</xdr:col>
                    <xdr:colOff>0</xdr:colOff>
                    <xdr:row>21</xdr:row>
                    <xdr:rowOff>38100</xdr:rowOff>
                  </to>
                </anchor>
              </controlPr>
            </control>
          </mc:Choice>
        </mc:AlternateContent>
        <mc:AlternateContent xmlns:mc="http://schemas.openxmlformats.org/markup-compatibility/2006">
          <mc:Choice Requires="x14">
            <control shapeId="5252" r:id="rId69" name="Check Box 132">
              <controlPr defaultSize="0" autoFill="0" autoLine="0" autoPict="0">
                <anchor moveWithCells="1">
                  <from>
                    <xdr:col>18</xdr:col>
                    <xdr:colOff>323850</xdr:colOff>
                    <xdr:row>19</xdr:row>
                    <xdr:rowOff>323850</xdr:rowOff>
                  </from>
                  <to>
                    <xdr:col>20</xdr:col>
                    <xdr:colOff>0</xdr:colOff>
                    <xdr:row>20</xdr:row>
                    <xdr:rowOff>219075</xdr:rowOff>
                  </to>
                </anchor>
              </controlPr>
            </control>
          </mc:Choice>
        </mc:AlternateContent>
        <mc:AlternateContent xmlns:mc="http://schemas.openxmlformats.org/markup-compatibility/2006">
          <mc:Choice Requires="x14">
            <control shapeId="5253" r:id="rId70" name="Check Box 133">
              <controlPr defaultSize="0" autoFill="0" autoLine="0" autoPict="0">
                <anchor moveWithCells="1">
                  <from>
                    <xdr:col>18</xdr:col>
                    <xdr:colOff>323850</xdr:colOff>
                    <xdr:row>20</xdr:row>
                    <xdr:rowOff>133350</xdr:rowOff>
                  </from>
                  <to>
                    <xdr:col>20</xdr:col>
                    <xdr:colOff>0</xdr:colOff>
                    <xdr:row>21</xdr:row>
                    <xdr:rowOff>28575</xdr:rowOff>
                  </to>
                </anchor>
              </controlPr>
            </control>
          </mc:Choice>
        </mc:AlternateContent>
        <mc:AlternateContent xmlns:mc="http://schemas.openxmlformats.org/markup-compatibility/2006">
          <mc:Choice Requires="x14">
            <control shapeId="5254" r:id="rId71" name="Check Box 134">
              <controlPr defaultSize="0" autoFill="0" autoLine="0" autoPict="0">
                <anchor moveWithCells="1">
                  <from>
                    <xdr:col>8</xdr:col>
                    <xdr:colOff>323850</xdr:colOff>
                    <xdr:row>18</xdr:row>
                    <xdr:rowOff>333375</xdr:rowOff>
                  </from>
                  <to>
                    <xdr:col>10</xdr:col>
                    <xdr:colOff>0</xdr:colOff>
                    <xdr:row>19</xdr:row>
                    <xdr:rowOff>228600</xdr:rowOff>
                  </to>
                </anchor>
              </controlPr>
            </control>
          </mc:Choice>
        </mc:AlternateContent>
        <mc:AlternateContent xmlns:mc="http://schemas.openxmlformats.org/markup-compatibility/2006">
          <mc:Choice Requires="x14">
            <control shapeId="5255" r:id="rId72" name="Check Box 135">
              <controlPr defaultSize="0" autoFill="0" autoLine="0" autoPict="0">
                <anchor moveWithCells="1">
                  <from>
                    <xdr:col>8</xdr:col>
                    <xdr:colOff>323850</xdr:colOff>
                    <xdr:row>19</xdr:row>
                    <xdr:rowOff>142875</xdr:rowOff>
                  </from>
                  <to>
                    <xdr:col>10</xdr:col>
                    <xdr:colOff>0</xdr:colOff>
                    <xdr:row>20</xdr:row>
                    <xdr:rowOff>38100</xdr:rowOff>
                  </to>
                </anchor>
              </controlPr>
            </control>
          </mc:Choice>
        </mc:AlternateContent>
        <mc:AlternateContent xmlns:mc="http://schemas.openxmlformats.org/markup-compatibility/2006">
          <mc:Choice Requires="x14">
            <control shapeId="5256" r:id="rId73" name="Check Box 136">
              <controlPr defaultSize="0" autoFill="0" autoLine="0" autoPict="0">
                <anchor moveWithCells="1">
                  <from>
                    <xdr:col>18</xdr:col>
                    <xdr:colOff>323850</xdr:colOff>
                    <xdr:row>18</xdr:row>
                    <xdr:rowOff>323850</xdr:rowOff>
                  </from>
                  <to>
                    <xdr:col>20</xdr:col>
                    <xdr:colOff>0</xdr:colOff>
                    <xdr:row>19</xdr:row>
                    <xdr:rowOff>219075</xdr:rowOff>
                  </to>
                </anchor>
              </controlPr>
            </control>
          </mc:Choice>
        </mc:AlternateContent>
        <mc:AlternateContent xmlns:mc="http://schemas.openxmlformats.org/markup-compatibility/2006">
          <mc:Choice Requires="x14">
            <control shapeId="5257" r:id="rId74" name="Check Box 137">
              <controlPr defaultSize="0" autoFill="0" autoLine="0" autoPict="0">
                <anchor moveWithCells="1">
                  <from>
                    <xdr:col>18</xdr:col>
                    <xdr:colOff>323850</xdr:colOff>
                    <xdr:row>19</xdr:row>
                    <xdr:rowOff>133350</xdr:rowOff>
                  </from>
                  <to>
                    <xdr:col>20</xdr:col>
                    <xdr:colOff>0</xdr:colOff>
                    <xdr:row>20</xdr:row>
                    <xdr:rowOff>28575</xdr:rowOff>
                  </to>
                </anchor>
              </controlPr>
            </control>
          </mc:Choice>
        </mc:AlternateContent>
        <mc:AlternateContent xmlns:mc="http://schemas.openxmlformats.org/markup-compatibility/2006">
          <mc:Choice Requires="x14">
            <control shapeId="5258" r:id="rId75" name="Check Box 138">
              <controlPr defaultSize="0" autoFill="0" autoLine="0" autoPict="0">
                <anchor moveWithCells="1">
                  <from>
                    <xdr:col>8</xdr:col>
                    <xdr:colOff>323850</xdr:colOff>
                    <xdr:row>17</xdr:row>
                    <xdr:rowOff>333375</xdr:rowOff>
                  </from>
                  <to>
                    <xdr:col>10</xdr:col>
                    <xdr:colOff>0</xdr:colOff>
                    <xdr:row>18</xdr:row>
                    <xdr:rowOff>228600</xdr:rowOff>
                  </to>
                </anchor>
              </controlPr>
            </control>
          </mc:Choice>
        </mc:AlternateContent>
        <mc:AlternateContent xmlns:mc="http://schemas.openxmlformats.org/markup-compatibility/2006">
          <mc:Choice Requires="x14">
            <control shapeId="5259" r:id="rId76" name="Check Box 139">
              <controlPr defaultSize="0" autoFill="0" autoLine="0" autoPict="0">
                <anchor moveWithCells="1">
                  <from>
                    <xdr:col>8</xdr:col>
                    <xdr:colOff>323850</xdr:colOff>
                    <xdr:row>18</xdr:row>
                    <xdr:rowOff>142875</xdr:rowOff>
                  </from>
                  <to>
                    <xdr:col>10</xdr:col>
                    <xdr:colOff>0</xdr:colOff>
                    <xdr:row>19</xdr:row>
                    <xdr:rowOff>38100</xdr:rowOff>
                  </to>
                </anchor>
              </controlPr>
            </control>
          </mc:Choice>
        </mc:AlternateContent>
        <mc:AlternateContent xmlns:mc="http://schemas.openxmlformats.org/markup-compatibility/2006">
          <mc:Choice Requires="x14">
            <control shapeId="5260" r:id="rId77" name="Check Box 140">
              <controlPr defaultSize="0" autoFill="0" autoLine="0" autoPict="0">
                <anchor moveWithCells="1">
                  <from>
                    <xdr:col>18</xdr:col>
                    <xdr:colOff>323850</xdr:colOff>
                    <xdr:row>17</xdr:row>
                    <xdr:rowOff>323850</xdr:rowOff>
                  </from>
                  <to>
                    <xdr:col>20</xdr:col>
                    <xdr:colOff>0</xdr:colOff>
                    <xdr:row>18</xdr:row>
                    <xdr:rowOff>219075</xdr:rowOff>
                  </to>
                </anchor>
              </controlPr>
            </control>
          </mc:Choice>
        </mc:AlternateContent>
        <mc:AlternateContent xmlns:mc="http://schemas.openxmlformats.org/markup-compatibility/2006">
          <mc:Choice Requires="x14">
            <control shapeId="5261" r:id="rId78" name="Check Box 141">
              <controlPr defaultSize="0" autoFill="0" autoLine="0" autoPict="0">
                <anchor moveWithCells="1">
                  <from>
                    <xdr:col>18</xdr:col>
                    <xdr:colOff>323850</xdr:colOff>
                    <xdr:row>18</xdr:row>
                    <xdr:rowOff>133350</xdr:rowOff>
                  </from>
                  <to>
                    <xdr:col>20</xdr:col>
                    <xdr:colOff>0</xdr:colOff>
                    <xdr:row>19</xdr:row>
                    <xdr:rowOff>28575</xdr:rowOff>
                  </to>
                </anchor>
              </controlPr>
            </control>
          </mc:Choice>
        </mc:AlternateContent>
        <mc:AlternateContent xmlns:mc="http://schemas.openxmlformats.org/markup-compatibility/2006">
          <mc:Choice Requires="x14">
            <control shapeId="5262" r:id="rId79" name="Check Box 142">
              <controlPr defaultSize="0" autoFill="0" autoLine="0" autoPict="0">
                <anchor moveWithCells="1">
                  <from>
                    <xdr:col>8</xdr:col>
                    <xdr:colOff>323850</xdr:colOff>
                    <xdr:row>16</xdr:row>
                    <xdr:rowOff>333375</xdr:rowOff>
                  </from>
                  <to>
                    <xdr:col>10</xdr:col>
                    <xdr:colOff>0</xdr:colOff>
                    <xdr:row>17</xdr:row>
                    <xdr:rowOff>228600</xdr:rowOff>
                  </to>
                </anchor>
              </controlPr>
            </control>
          </mc:Choice>
        </mc:AlternateContent>
        <mc:AlternateContent xmlns:mc="http://schemas.openxmlformats.org/markup-compatibility/2006">
          <mc:Choice Requires="x14">
            <control shapeId="5263" r:id="rId80" name="Check Box 143">
              <controlPr defaultSize="0" autoFill="0" autoLine="0" autoPict="0">
                <anchor moveWithCells="1">
                  <from>
                    <xdr:col>8</xdr:col>
                    <xdr:colOff>323850</xdr:colOff>
                    <xdr:row>17</xdr:row>
                    <xdr:rowOff>142875</xdr:rowOff>
                  </from>
                  <to>
                    <xdr:col>10</xdr:col>
                    <xdr:colOff>0</xdr:colOff>
                    <xdr:row>18</xdr:row>
                    <xdr:rowOff>38100</xdr:rowOff>
                  </to>
                </anchor>
              </controlPr>
            </control>
          </mc:Choice>
        </mc:AlternateContent>
        <mc:AlternateContent xmlns:mc="http://schemas.openxmlformats.org/markup-compatibility/2006">
          <mc:Choice Requires="x14">
            <control shapeId="5264" r:id="rId81" name="Check Box 144">
              <controlPr defaultSize="0" autoFill="0" autoLine="0" autoPict="0">
                <anchor moveWithCells="1">
                  <from>
                    <xdr:col>18</xdr:col>
                    <xdr:colOff>323850</xdr:colOff>
                    <xdr:row>16</xdr:row>
                    <xdr:rowOff>323850</xdr:rowOff>
                  </from>
                  <to>
                    <xdr:col>20</xdr:col>
                    <xdr:colOff>0</xdr:colOff>
                    <xdr:row>17</xdr:row>
                    <xdr:rowOff>219075</xdr:rowOff>
                  </to>
                </anchor>
              </controlPr>
            </control>
          </mc:Choice>
        </mc:AlternateContent>
        <mc:AlternateContent xmlns:mc="http://schemas.openxmlformats.org/markup-compatibility/2006">
          <mc:Choice Requires="x14">
            <control shapeId="5265" r:id="rId82" name="Check Box 145">
              <controlPr defaultSize="0" autoFill="0" autoLine="0" autoPict="0">
                <anchor moveWithCells="1">
                  <from>
                    <xdr:col>18</xdr:col>
                    <xdr:colOff>323850</xdr:colOff>
                    <xdr:row>17</xdr:row>
                    <xdr:rowOff>133350</xdr:rowOff>
                  </from>
                  <to>
                    <xdr:col>20</xdr:col>
                    <xdr:colOff>0</xdr:colOff>
                    <xdr:row>18</xdr:row>
                    <xdr:rowOff>28575</xdr:rowOff>
                  </to>
                </anchor>
              </controlPr>
            </control>
          </mc:Choice>
        </mc:AlternateContent>
        <mc:AlternateContent xmlns:mc="http://schemas.openxmlformats.org/markup-compatibility/2006">
          <mc:Choice Requires="x14">
            <control shapeId="5266" r:id="rId83" name="Check Box 146">
              <controlPr defaultSize="0" autoFill="0" autoLine="0" autoPict="0">
                <anchor moveWithCells="1">
                  <from>
                    <xdr:col>8</xdr:col>
                    <xdr:colOff>323850</xdr:colOff>
                    <xdr:row>15</xdr:row>
                    <xdr:rowOff>333375</xdr:rowOff>
                  </from>
                  <to>
                    <xdr:col>10</xdr:col>
                    <xdr:colOff>0</xdr:colOff>
                    <xdr:row>16</xdr:row>
                    <xdr:rowOff>228600</xdr:rowOff>
                  </to>
                </anchor>
              </controlPr>
            </control>
          </mc:Choice>
        </mc:AlternateContent>
        <mc:AlternateContent xmlns:mc="http://schemas.openxmlformats.org/markup-compatibility/2006">
          <mc:Choice Requires="x14">
            <control shapeId="5267" r:id="rId84" name="Check Box 147">
              <controlPr defaultSize="0" autoFill="0" autoLine="0" autoPict="0">
                <anchor moveWithCells="1">
                  <from>
                    <xdr:col>8</xdr:col>
                    <xdr:colOff>323850</xdr:colOff>
                    <xdr:row>16</xdr:row>
                    <xdr:rowOff>142875</xdr:rowOff>
                  </from>
                  <to>
                    <xdr:col>10</xdr:col>
                    <xdr:colOff>0</xdr:colOff>
                    <xdr:row>17</xdr:row>
                    <xdr:rowOff>38100</xdr:rowOff>
                  </to>
                </anchor>
              </controlPr>
            </control>
          </mc:Choice>
        </mc:AlternateContent>
        <mc:AlternateContent xmlns:mc="http://schemas.openxmlformats.org/markup-compatibility/2006">
          <mc:Choice Requires="x14">
            <control shapeId="5268" r:id="rId85" name="Check Box 148">
              <controlPr defaultSize="0" autoFill="0" autoLine="0" autoPict="0">
                <anchor moveWithCells="1">
                  <from>
                    <xdr:col>18</xdr:col>
                    <xdr:colOff>323850</xdr:colOff>
                    <xdr:row>15</xdr:row>
                    <xdr:rowOff>323850</xdr:rowOff>
                  </from>
                  <to>
                    <xdr:col>20</xdr:col>
                    <xdr:colOff>0</xdr:colOff>
                    <xdr:row>16</xdr:row>
                    <xdr:rowOff>219075</xdr:rowOff>
                  </to>
                </anchor>
              </controlPr>
            </control>
          </mc:Choice>
        </mc:AlternateContent>
        <mc:AlternateContent xmlns:mc="http://schemas.openxmlformats.org/markup-compatibility/2006">
          <mc:Choice Requires="x14">
            <control shapeId="5269" r:id="rId86" name="Check Box 149">
              <controlPr defaultSize="0" autoFill="0" autoLine="0" autoPict="0">
                <anchor moveWithCells="1">
                  <from>
                    <xdr:col>18</xdr:col>
                    <xdr:colOff>323850</xdr:colOff>
                    <xdr:row>16</xdr:row>
                    <xdr:rowOff>133350</xdr:rowOff>
                  </from>
                  <to>
                    <xdr:col>20</xdr:col>
                    <xdr:colOff>0</xdr:colOff>
                    <xdr:row>17</xdr:row>
                    <xdr:rowOff>28575</xdr:rowOff>
                  </to>
                </anchor>
              </controlPr>
            </control>
          </mc:Choice>
        </mc:AlternateContent>
        <mc:AlternateContent xmlns:mc="http://schemas.openxmlformats.org/markup-compatibility/2006">
          <mc:Choice Requires="x14">
            <control shapeId="5270" r:id="rId87" name="Check Box 150">
              <controlPr defaultSize="0" autoFill="0" autoLine="0" autoPict="0">
                <anchor moveWithCells="1">
                  <from>
                    <xdr:col>8</xdr:col>
                    <xdr:colOff>323850</xdr:colOff>
                    <xdr:row>14</xdr:row>
                    <xdr:rowOff>333375</xdr:rowOff>
                  </from>
                  <to>
                    <xdr:col>10</xdr:col>
                    <xdr:colOff>0</xdr:colOff>
                    <xdr:row>15</xdr:row>
                    <xdr:rowOff>228600</xdr:rowOff>
                  </to>
                </anchor>
              </controlPr>
            </control>
          </mc:Choice>
        </mc:AlternateContent>
        <mc:AlternateContent xmlns:mc="http://schemas.openxmlformats.org/markup-compatibility/2006">
          <mc:Choice Requires="x14">
            <control shapeId="5271" r:id="rId88" name="Check Box 151">
              <controlPr defaultSize="0" autoFill="0" autoLine="0" autoPict="0">
                <anchor moveWithCells="1">
                  <from>
                    <xdr:col>8</xdr:col>
                    <xdr:colOff>323850</xdr:colOff>
                    <xdr:row>15</xdr:row>
                    <xdr:rowOff>142875</xdr:rowOff>
                  </from>
                  <to>
                    <xdr:col>10</xdr:col>
                    <xdr:colOff>0</xdr:colOff>
                    <xdr:row>16</xdr:row>
                    <xdr:rowOff>38100</xdr:rowOff>
                  </to>
                </anchor>
              </controlPr>
            </control>
          </mc:Choice>
        </mc:AlternateContent>
        <mc:AlternateContent xmlns:mc="http://schemas.openxmlformats.org/markup-compatibility/2006">
          <mc:Choice Requires="x14">
            <control shapeId="5272" r:id="rId89" name="Check Box 152">
              <controlPr defaultSize="0" autoFill="0" autoLine="0" autoPict="0">
                <anchor moveWithCells="1">
                  <from>
                    <xdr:col>18</xdr:col>
                    <xdr:colOff>323850</xdr:colOff>
                    <xdr:row>14</xdr:row>
                    <xdr:rowOff>323850</xdr:rowOff>
                  </from>
                  <to>
                    <xdr:col>20</xdr:col>
                    <xdr:colOff>0</xdr:colOff>
                    <xdr:row>15</xdr:row>
                    <xdr:rowOff>219075</xdr:rowOff>
                  </to>
                </anchor>
              </controlPr>
            </control>
          </mc:Choice>
        </mc:AlternateContent>
        <mc:AlternateContent xmlns:mc="http://schemas.openxmlformats.org/markup-compatibility/2006">
          <mc:Choice Requires="x14">
            <control shapeId="5273" r:id="rId90" name="Check Box 153">
              <controlPr defaultSize="0" autoFill="0" autoLine="0" autoPict="0">
                <anchor moveWithCells="1">
                  <from>
                    <xdr:col>18</xdr:col>
                    <xdr:colOff>323850</xdr:colOff>
                    <xdr:row>15</xdr:row>
                    <xdr:rowOff>133350</xdr:rowOff>
                  </from>
                  <to>
                    <xdr:col>20</xdr:col>
                    <xdr:colOff>0</xdr:colOff>
                    <xdr:row>16</xdr:row>
                    <xdr:rowOff>28575</xdr:rowOff>
                  </to>
                </anchor>
              </controlPr>
            </control>
          </mc:Choice>
        </mc:AlternateContent>
        <mc:AlternateContent xmlns:mc="http://schemas.openxmlformats.org/markup-compatibility/2006">
          <mc:Choice Requires="x14">
            <control shapeId="5274" r:id="rId91" name="Check Box 154">
              <controlPr defaultSize="0" autoFill="0" autoLine="0" autoPict="0">
                <anchor moveWithCells="1">
                  <from>
                    <xdr:col>8</xdr:col>
                    <xdr:colOff>323850</xdr:colOff>
                    <xdr:row>13</xdr:row>
                    <xdr:rowOff>333375</xdr:rowOff>
                  </from>
                  <to>
                    <xdr:col>10</xdr:col>
                    <xdr:colOff>0</xdr:colOff>
                    <xdr:row>14</xdr:row>
                    <xdr:rowOff>228600</xdr:rowOff>
                  </to>
                </anchor>
              </controlPr>
            </control>
          </mc:Choice>
        </mc:AlternateContent>
        <mc:AlternateContent xmlns:mc="http://schemas.openxmlformats.org/markup-compatibility/2006">
          <mc:Choice Requires="x14">
            <control shapeId="5275" r:id="rId92" name="Check Box 155">
              <controlPr defaultSize="0" autoFill="0" autoLine="0" autoPict="0">
                <anchor moveWithCells="1">
                  <from>
                    <xdr:col>8</xdr:col>
                    <xdr:colOff>323850</xdr:colOff>
                    <xdr:row>14</xdr:row>
                    <xdr:rowOff>142875</xdr:rowOff>
                  </from>
                  <to>
                    <xdr:col>10</xdr:col>
                    <xdr:colOff>0</xdr:colOff>
                    <xdr:row>15</xdr:row>
                    <xdr:rowOff>38100</xdr:rowOff>
                  </to>
                </anchor>
              </controlPr>
            </control>
          </mc:Choice>
        </mc:AlternateContent>
        <mc:AlternateContent xmlns:mc="http://schemas.openxmlformats.org/markup-compatibility/2006">
          <mc:Choice Requires="x14">
            <control shapeId="5276" r:id="rId93" name="Check Box 156">
              <controlPr defaultSize="0" autoFill="0" autoLine="0" autoPict="0">
                <anchor moveWithCells="1">
                  <from>
                    <xdr:col>18</xdr:col>
                    <xdr:colOff>323850</xdr:colOff>
                    <xdr:row>13</xdr:row>
                    <xdr:rowOff>323850</xdr:rowOff>
                  </from>
                  <to>
                    <xdr:col>20</xdr:col>
                    <xdr:colOff>0</xdr:colOff>
                    <xdr:row>14</xdr:row>
                    <xdr:rowOff>219075</xdr:rowOff>
                  </to>
                </anchor>
              </controlPr>
            </control>
          </mc:Choice>
        </mc:AlternateContent>
        <mc:AlternateContent xmlns:mc="http://schemas.openxmlformats.org/markup-compatibility/2006">
          <mc:Choice Requires="x14">
            <control shapeId="5277" r:id="rId94" name="Check Box 157">
              <controlPr defaultSize="0" autoFill="0" autoLine="0" autoPict="0">
                <anchor moveWithCells="1">
                  <from>
                    <xdr:col>18</xdr:col>
                    <xdr:colOff>323850</xdr:colOff>
                    <xdr:row>14</xdr:row>
                    <xdr:rowOff>133350</xdr:rowOff>
                  </from>
                  <to>
                    <xdr:col>20</xdr:col>
                    <xdr:colOff>0</xdr:colOff>
                    <xdr:row>15</xdr:row>
                    <xdr:rowOff>28575</xdr:rowOff>
                  </to>
                </anchor>
              </controlPr>
            </control>
          </mc:Choice>
        </mc:AlternateContent>
        <mc:AlternateContent xmlns:mc="http://schemas.openxmlformats.org/markup-compatibility/2006">
          <mc:Choice Requires="x14">
            <control shapeId="5278" r:id="rId95" name="Check Box 158">
              <controlPr defaultSize="0" autoFill="0" autoLine="0" autoPict="0">
                <anchor moveWithCells="1">
                  <from>
                    <xdr:col>8</xdr:col>
                    <xdr:colOff>323850</xdr:colOff>
                    <xdr:row>12</xdr:row>
                    <xdr:rowOff>333375</xdr:rowOff>
                  </from>
                  <to>
                    <xdr:col>10</xdr:col>
                    <xdr:colOff>0</xdr:colOff>
                    <xdr:row>13</xdr:row>
                    <xdr:rowOff>228600</xdr:rowOff>
                  </to>
                </anchor>
              </controlPr>
            </control>
          </mc:Choice>
        </mc:AlternateContent>
        <mc:AlternateContent xmlns:mc="http://schemas.openxmlformats.org/markup-compatibility/2006">
          <mc:Choice Requires="x14">
            <control shapeId="5279" r:id="rId96" name="Check Box 159">
              <controlPr defaultSize="0" autoFill="0" autoLine="0" autoPict="0">
                <anchor moveWithCells="1">
                  <from>
                    <xdr:col>8</xdr:col>
                    <xdr:colOff>323850</xdr:colOff>
                    <xdr:row>13</xdr:row>
                    <xdr:rowOff>142875</xdr:rowOff>
                  </from>
                  <to>
                    <xdr:col>10</xdr:col>
                    <xdr:colOff>0</xdr:colOff>
                    <xdr:row>14</xdr:row>
                    <xdr:rowOff>38100</xdr:rowOff>
                  </to>
                </anchor>
              </controlPr>
            </control>
          </mc:Choice>
        </mc:AlternateContent>
        <mc:AlternateContent xmlns:mc="http://schemas.openxmlformats.org/markup-compatibility/2006">
          <mc:Choice Requires="x14">
            <control shapeId="5280" r:id="rId97" name="Check Box 160">
              <controlPr defaultSize="0" autoFill="0" autoLine="0" autoPict="0">
                <anchor moveWithCells="1">
                  <from>
                    <xdr:col>18</xdr:col>
                    <xdr:colOff>323850</xdr:colOff>
                    <xdr:row>12</xdr:row>
                    <xdr:rowOff>323850</xdr:rowOff>
                  </from>
                  <to>
                    <xdr:col>20</xdr:col>
                    <xdr:colOff>0</xdr:colOff>
                    <xdr:row>13</xdr:row>
                    <xdr:rowOff>219075</xdr:rowOff>
                  </to>
                </anchor>
              </controlPr>
            </control>
          </mc:Choice>
        </mc:AlternateContent>
        <mc:AlternateContent xmlns:mc="http://schemas.openxmlformats.org/markup-compatibility/2006">
          <mc:Choice Requires="x14">
            <control shapeId="5281" r:id="rId98" name="Check Box 161">
              <controlPr defaultSize="0" autoFill="0" autoLine="0" autoPict="0">
                <anchor moveWithCells="1">
                  <from>
                    <xdr:col>18</xdr:col>
                    <xdr:colOff>323850</xdr:colOff>
                    <xdr:row>13</xdr:row>
                    <xdr:rowOff>133350</xdr:rowOff>
                  </from>
                  <to>
                    <xdr:col>20</xdr:col>
                    <xdr:colOff>0</xdr:colOff>
                    <xdr:row>14</xdr:row>
                    <xdr:rowOff>28575</xdr:rowOff>
                  </to>
                </anchor>
              </controlPr>
            </control>
          </mc:Choice>
        </mc:AlternateContent>
        <mc:AlternateContent xmlns:mc="http://schemas.openxmlformats.org/markup-compatibility/2006">
          <mc:Choice Requires="x14">
            <control shapeId="5282" r:id="rId99" name="Check Box 162">
              <controlPr defaultSize="0" autoFill="0" autoLine="0" autoPict="0">
                <anchor moveWithCells="1">
                  <from>
                    <xdr:col>8</xdr:col>
                    <xdr:colOff>323850</xdr:colOff>
                    <xdr:row>11</xdr:row>
                    <xdr:rowOff>333375</xdr:rowOff>
                  </from>
                  <to>
                    <xdr:col>10</xdr:col>
                    <xdr:colOff>0</xdr:colOff>
                    <xdr:row>12</xdr:row>
                    <xdr:rowOff>228600</xdr:rowOff>
                  </to>
                </anchor>
              </controlPr>
            </control>
          </mc:Choice>
        </mc:AlternateContent>
        <mc:AlternateContent xmlns:mc="http://schemas.openxmlformats.org/markup-compatibility/2006">
          <mc:Choice Requires="x14">
            <control shapeId="5283" r:id="rId100" name="Check Box 163">
              <controlPr defaultSize="0" autoFill="0" autoLine="0" autoPict="0">
                <anchor moveWithCells="1">
                  <from>
                    <xdr:col>8</xdr:col>
                    <xdr:colOff>323850</xdr:colOff>
                    <xdr:row>12</xdr:row>
                    <xdr:rowOff>142875</xdr:rowOff>
                  </from>
                  <to>
                    <xdr:col>10</xdr:col>
                    <xdr:colOff>0</xdr:colOff>
                    <xdr:row>13</xdr:row>
                    <xdr:rowOff>38100</xdr:rowOff>
                  </to>
                </anchor>
              </controlPr>
            </control>
          </mc:Choice>
        </mc:AlternateContent>
        <mc:AlternateContent xmlns:mc="http://schemas.openxmlformats.org/markup-compatibility/2006">
          <mc:Choice Requires="x14">
            <control shapeId="5284" r:id="rId101" name="Check Box 164">
              <controlPr defaultSize="0" autoFill="0" autoLine="0" autoPict="0">
                <anchor moveWithCells="1">
                  <from>
                    <xdr:col>18</xdr:col>
                    <xdr:colOff>323850</xdr:colOff>
                    <xdr:row>11</xdr:row>
                    <xdr:rowOff>323850</xdr:rowOff>
                  </from>
                  <to>
                    <xdr:col>20</xdr:col>
                    <xdr:colOff>0</xdr:colOff>
                    <xdr:row>12</xdr:row>
                    <xdr:rowOff>219075</xdr:rowOff>
                  </to>
                </anchor>
              </controlPr>
            </control>
          </mc:Choice>
        </mc:AlternateContent>
        <mc:AlternateContent xmlns:mc="http://schemas.openxmlformats.org/markup-compatibility/2006">
          <mc:Choice Requires="x14">
            <control shapeId="5285" r:id="rId102" name="Check Box 165">
              <controlPr defaultSize="0" autoFill="0" autoLine="0" autoPict="0">
                <anchor moveWithCells="1">
                  <from>
                    <xdr:col>18</xdr:col>
                    <xdr:colOff>323850</xdr:colOff>
                    <xdr:row>12</xdr:row>
                    <xdr:rowOff>133350</xdr:rowOff>
                  </from>
                  <to>
                    <xdr:col>20</xdr:col>
                    <xdr:colOff>0</xdr:colOff>
                    <xdr:row>13</xdr:row>
                    <xdr:rowOff>28575</xdr:rowOff>
                  </to>
                </anchor>
              </controlPr>
            </control>
          </mc:Choice>
        </mc:AlternateContent>
        <mc:AlternateContent xmlns:mc="http://schemas.openxmlformats.org/markup-compatibility/2006">
          <mc:Choice Requires="x14">
            <control shapeId="5286" r:id="rId103" name="Check Box 166">
              <controlPr defaultSize="0" autoFill="0" autoLine="0" autoPict="0">
                <anchor moveWithCells="1">
                  <from>
                    <xdr:col>8</xdr:col>
                    <xdr:colOff>323850</xdr:colOff>
                    <xdr:row>10</xdr:row>
                    <xdr:rowOff>333375</xdr:rowOff>
                  </from>
                  <to>
                    <xdr:col>10</xdr:col>
                    <xdr:colOff>0</xdr:colOff>
                    <xdr:row>11</xdr:row>
                    <xdr:rowOff>228600</xdr:rowOff>
                  </to>
                </anchor>
              </controlPr>
            </control>
          </mc:Choice>
        </mc:AlternateContent>
        <mc:AlternateContent xmlns:mc="http://schemas.openxmlformats.org/markup-compatibility/2006">
          <mc:Choice Requires="x14">
            <control shapeId="5287" r:id="rId104" name="Check Box 167">
              <controlPr defaultSize="0" autoFill="0" autoLine="0" autoPict="0">
                <anchor moveWithCells="1">
                  <from>
                    <xdr:col>8</xdr:col>
                    <xdr:colOff>323850</xdr:colOff>
                    <xdr:row>11</xdr:row>
                    <xdr:rowOff>142875</xdr:rowOff>
                  </from>
                  <to>
                    <xdr:col>10</xdr:col>
                    <xdr:colOff>0</xdr:colOff>
                    <xdr:row>12</xdr:row>
                    <xdr:rowOff>38100</xdr:rowOff>
                  </to>
                </anchor>
              </controlPr>
            </control>
          </mc:Choice>
        </mc:AlternateContent>
        <mc:AlternateContent xmlns:mc="http://schemas.openxmlformats.org/markup-compatibility/2006">
          <mc:Choice Requires="x14">
            <control shapeId="5288" r:id="rId105" name="Check Box 168">
              <controlPr defaultSize="0" autoFill="0" autoLine="0" autoPict="0">
                <anchor moveWithCells="1">
                  <from>
                    <xdr:col>18</xdr:col>
                    <xdr:colOff>323850</xdr:colOff>
                    <xdr:row>10</xdr:row>
                    <xdr:rowOff>323850</xdr:rowOff>
                  </from>
                  <to>
                    <xdr:col>20</xdr:col>
                    <xdr:colOff>0</xdr:colOff>
                    <xdr:row>11</xdr:row>
                    <xdr:rowOff>219075</xdr:rowOff>
                  </to>
                </anchor>
              </controlPr>
            </control>
          </mc:Choice>
        </mc:AlternateContent>
        <mc:AlternateContent xmlns:mc="http://schemas.openxmlformats.org/markup-compatibility/2006">
          <mc:Choice Requires="x14">
            <control shapeId="5289" r:id="rId106" name="Check Box 169">
              <controlPr defaultSize="0" autoFill="0" autoLine="0" autoPict="0">
                <anchor moveWithCells="1">
                  <from>
                    <xdr:col>18</xdr:col>
                    <xdr:colOff>323850</xdr:colOff>
                    <xdr:row>11</xdr:row>
                    <xdr:rowOff>133350</xdr:rowOff>
                  </from>
                  <to>
                    <xdr:col>20</xdr:col>
                    <xdr:colOff>0</xdr:colOff>
                    <xdr:row>12</xdr:row>
                    <xdr:rowOff>28575</xdr:rowOff>
                  </to>
                </anchor>
              </controlPr>
            </control>
          </mc:Choice>
        </mc:AlternateContent>
        <mc:AlternateContent xmlns:mc="http://schemas.openxmlformats.org/markup-compatibility/2006">
          <mc:Choice Requires="x14">
            <control shapeId="5290" r:id="rId107" name="Check Box 170">
              <controlPr defaultSize="0" autoFill="0" autoLine="0" autoPict="0">
                <anchor moveWithCells="1">
                  <from>
                    <xdr:col>8</xdr:col>
                    <xdr:colOff>323850</xdr:colOff>
                    <xdr:row>9</xdr:row>
                    <xdr:rowOff>333375</xdr:rowOff>
                  </from>
                  <to>
                    <xdr:col>10</xdr:col>
                    <xdr:colOff>0</xdr:colOff>
                    <xdr:row>10</xdr:row>
                    <xdr:rowOff>228600</xdr:rowOff>
                  </to>
                </anchor>
              </controlPr>
            </control>
          </mc:Choice>
        </mc:AlternateContent>
        <mc:AlternateContent xmlns:mc="http://schemas.openxmlformats.org/markup-compatibility/2006">
          <mc:Choice Requires="x14">
            <control shapeId="5291" r:id="rId108" name="Check Box 171">
              <controlPr defaultSize="0" autoFill="0" autoLine="0" autoPict="0">
                <anchor moveWithCells="1">
                  <from>
                    <xdr:col>8</xdr:col>
                    <xdr:colOff>323850</xdr:colOff>
                    <xdr:row>10</xdr:row>
                    <xdr:rowOff>142875</xdr:rowOff>
                  </from>
                  <to>
                    <xdr:col>10</xdr:col>
                    <xdr:colOff>0</xdr:colOff>
                    <xdr:row>11</xdr:row>
                    <xdr:rowOff>38100</xdr:rowOff>
                  </to>
                </anchor>
              </controlPr>
            </control>
          </mc:Choice>
        </mc:AlternateContent>
        <mc:AlternateContent xmlns:mc="http://schemas.openxmlformats.org/markup-compatibility/2006">
          <mc:Choice Requires="x14">
            <control shapeId="5292" r:id="rId109" name="Check Box 172">
              <controlPr defaultSize="0" autoFill="0" autoLine="0" autoPict="0">
                <anchor moveWithCells="1">
                  <from>
                    <xdr:col>18</xdr:col>
                    <xdr:colOff>323850</xdr:colOff>
                    <xdr:row>9</xdr:row>
                    <xdr:rowOff>323850</xdr:rowOff>
                  </from>
                  <to>
                    <xdr:col>20</xdr:col>
                    <xdr:colOff>0</xdr:colOff>
                    <xdr:row>10</xdr:row>
                    <xdr:rowOff>219075</xdr:rowOff>
                  </to>
                </anchor>
              </controlPr>
            </control>
          </mc:Choice>
        </mc:AlternateContent>
        <mc:AlternateContent xmlns:mc="http://schemas.openxmlformats.org/markup-compatibility/2006">
          <mc:Choice Requires="x14">
            <control shapeId="5293" r:id="rId110" name="Check Box 173">
              <controlPr defaultSize="0" autoFill="0" autoLine="0" autoPict="0">
                <anchor moveWithCells="1">
                  <from>
                    <xdr:col>18</xdr:col>
                    <xdr:colOff>323850</xdr:colOff>
                    <xdr:row>10</xdr:row>
                    <xdr:rowOff>133350</xdr:rowOff>
                  </from>
                  <to>
                    <xdr:col>20</xdr:col>
                    <xdr:colOff>0</xdr:colOff>
                    <xdr:row>11</xdr:row>
                    <xdr:rowOff>28575</xdr:rowOff>
                  </to>
                </anchor>
              </controlPr>
            </control>
          </mc:Choice>
        </mc:AlternateContent>
        <mc:AlternateContent xmlns:mc="http://schemas.openxmlformats.org/markup-compatibility/2006">
          <mc:Choice Requires="x14">
            <control shapeId="5294" r:id="rId111" name="Check Box 174">
              <controlPr defaultSize="0" autoFill="0" autoLine="0" autoPict="0">
                <anchor moveWithCells="1">
                  <from>
                    <xdr:col>8</xdr:col>
                    <xdr:colOff>323850</xdr:colOff>
                    <xdr:row>8</xdr:row>
                    <xdr:rowOff>333375</xdr:rowOff>
                  </from>
                  <to>
                    <xdr:col>10</xdr:col>
                    <xdr:colOff>0</xdr:colOff>
                    <xdr:row>9</xdr:row>
                    <xdr:rowOff>228600</xdr:rowOff>
                  </to>
                </anchor>
              </controlPr>
            </control>
          </mc:Choice>
        </mc:AlternateContent>
        <mc:AlternateContent xmlns:mc="http://schemas.openxmlformats.org/markup-compatibility/2006">
          <mc:Choice Requires="x14">
            <control shapeId="5295" r:id="rId112" name="Check Box 175">
              <controlPr defaultSize="0" autoFill="0" autoLine="0" autoPict="0">
                <anchor moveWithCells="1">
                  <from>
                    <xdr:col>8</xdr:col>
                    <xdr:colOff>323850</xdr:colOff>
                    <xdr:row>9</xdr:row>
                    <xdr:rowOff>142875</xdr:rowOff>
                  </from>
                  <to>
                    <xdr:col>10</xdr:col>
                    <xdr:colOff>0</xdr:colOff>
                    <xdr:row>10</xdr:row>
                    <xdr:rowOff>38100</xdr:rowOff>
                  </to>
                </anchor>
              </controlPr>
            </control>
          </mc:Choice>
        </mc:AlternateContent>
        <mc:AlternateContent xmlns:mc="http://schemas.openxmlformats.org/markup-compatibility/2006">
          <mc:Choice Requires="x14">
            <control shapeId="5296" r:id="rId113" name="Check Box 176">
              <controlPr defaultSize="0" autoFill="0" autoLine="0" autoPict="0">
                <anchor moveWithCells="1">
                  <from>
                    <xdr:col>18</xdr:col>
                    <xdr:colOff>323850</xdr:colOff>
                    <xdr:row>8</xdr:row>
                    <xdr:rowOff>323850</xdr:rowOff>
                  </from>
                  <to>
                    <xdr:col>20</xdr:col>
                    <xdr:colOff>0</xdr:colOff>
                    <xdr:row>9</xdr:row>
                    <xdr:rowOff>219075</xdr:rowOff>
                  </to>
                </anchor>
              </controlPr>
            </control>
          </mc:Choice>
        </mc:AlternateContent>
        <mc:AlternateContent xmlns:mc="http://schemas.openxmlformats.org/markup-compatibility/2006">
          <mc:Choice Requires="x14">
            <control shapeId="5297" r:id="rId114" name="Check Box 177">
              <controlPr defaultSize="0" autoFill="0" autoLine="0" autoPict="0">
                <anchor moveWithCells="1">
                  <from>
                    <xdr:col>18</xdr:col>
                    <xdr:colOff>323850</xdr:colOff>
                    <xdr:row>9</xdr:row>
                    <xdr:rowOff>133350</xdr:rowOff>
                  </from>
                  <to>
                    <xdr:col>20</xdr:col>
                    <xdr:colOff>0</xdr:colOff>
                    <xdr:row>10</xdr:row>
                    <xdr:rowOff>28575</xdr:rowOff>
                  </to>
                </anchor>
              </controlPr>
            </control>
          </mc:Choice>
        </mc:AlternateContent>
        <mc:AlternateContent xmlns:mc="http://schemas.openxmlformats.org/markup-compatibility/2006">
          <mc:Choice Requires="x14">
            <control shapeId="5298" r:id="rId115" name="Check Box 178">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5299" r:id="rId116" name="Check Box 179">
              <controlPr defaultSize="0" autoFill="0" autoLine="0" autoPict="0">
                <anchor moveWithCells="1">
                  <from>
                    <xdr:col>8</xdr:col>
                    <xdr:colOff>323850</xdr:colOff>
                    <xdr:row>8</xdr:row>
                    <xdr:rowOff>142875</xdr:rowOff>
                  </from>
                  <to>
                    <xdr:col>10</xdr:col>
                    <xdr:colOff>0</xdr:colOff>
                    <xdr:row>9</xdr:row>
                    <xdr:rowOff>38100</xdr:rowOff>
                  </to>
                </anchor>
              </controlPr>
            </control>
          </mc:Choice>
        </mc:AlternateContent>
        <mc:AlternateContent xmlns:mc="http://schemas.openxmlformats.org/markup-compatibility/2006">
          <mc:Choice Requires="x14">
            <control shapeId="5300" r:id="rId117" name="Check Box 180">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mc:AlternateContent xmlns:mc="http://schemas.openxmlformats.org/markup-compatibility/2006">
          <mc:Choice Requires="x14">
            <control shapeId="5301" r:id="rId118" name="Check Box 181">
              <controlPr defaultSize="0" autoFill="0" autoLine="0" autoPict="0">
                <anchor moveWithCells="1">
                  <from>
                    <xdr:col>18</xdr:col>
                    <xdr:colOff>323850</xdr:colOff>
                    <xdr:row>8</xdr:row>
                    <xdr:rowOff>133350</xdr:rowOff>
                  </from>
                  <to>
                    <xdr:col>20</xdr:col>
                    <xdr:colOff>0</xdr:colOff>
                    <xdr:row>9</xdr:row>
                    <xdr:rowOff>28575</xdr:rowOff>
                  </to>
                </anchor>
              </controlPr>
            </control>
          </mc:Choice>
        </mc:AlternateContent>
        <mc:AlternateContent xmlns:mc="http://schemas.openxmlformats.org/markup-compatibility/2006">
          <mc:Choice Requires="x14">
            <control shapeId="5303" r:id="rId119" name="Check Box 183">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5304" r:id="rId120" name="Check Box 184">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入力フォーム!$AZ$19:$AZ$21</xm:f>
          </x14:formula1>
          <xm:sqref>D9:D23</xm:sqref>
        </x14:dataValidation>
        <x14:dataValidation type="list" allowBlank="1" showInputMessage="1" showErrorMessage="1">
          <x14:formula1>
            <xm:f>入力フォーム!$AS$19:$AS$21</xm:f>
          </x14:formula1>
          <xm:sqref>S1:T1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N30"/>
  <sheetViews>
    <sheetView zoomScaleNormal="100" zoomScaleSheetLayoutView="100" workbookViewId="0">
      <selection activeCell="G2" sqref="G2"/>
    </sheetView>
  </sheetViews>
  <sheetFormatPr defaultColWidth="4.5" defaultRowHeight="28.35" customHeight="1" x14ac:dyDescent="0.4"/>
  <cols>
    <col min="1" max="26" width="4.5" style="8"/>
    <col min="27" max="31" width="0" style="8" hidden="1" customWidth="1"/>
    <col min="32" max="16384" width="4.5" style="8"/>
  </cols>
  <sheetData>
    <row r="1" spans="1:40" ht="28.35" customHeight="1" x14ac:dyDescent="0.4">
      <c r="A1" s="102" t="s">
        <v>72</v>
      </c>
      <c r="B1" s="102"/>
      <c r="C1" s="102"/>
      <c r="D1" s="102"/>
      <c r="E1" s="102"/>
      <c r="F1" s="102"/>
      <c r="G1" s="102"/>
      <c r="H1" s="100" t="s">
        <v>71</v>
      </c>
      <c r="I1" s="100"/>
      <c r="J1" s="100"/>
      <c r="K1" s="100"/>
      <c r="L1" s="100"/>
      <c r="M1" s="100"/>
      <c r="N1" s="100"/>
      <c r="O1" s="101"/>
      <c r="P1" s="93" t="s">
        <v>48</v>
      </c>
      <c r="Q1" s="82"/>
      <c r="R1" s="82"/>
      <c r="S1" s="94"/>
      <c r="T1" s="95"/>
      <c r="U1" s="1"/>
      <c r="V1" s="1"/>
      <c r="W1" s="1"/>
      <c r="X1" s="1"/>
      <c r="Y1" s="1"/>
      <c r="Z1" s="1"/>
      <c r="AA1" s="1" t="e">
        <f>VLOOKUP($S$1,入力フォーム!$AS$19:$AV$21,3,FALSE)</f>
        <v>#N/A</v>
      </c>
      <c r="AB1" s="1" t="e">
        <f>VLOOKUP($S$1,入力フォーム!$AS$19:$AV$21,4,FALSE)</f>
        <v>#N/A</v>
      </c>
      <c r="AC1" s="1"/>
      <c r="AD1" s="1" t="e">
        <f>AA1</f>
        <v>#N/A</v>
      </c>
      <c r="AE1" s="1" t="e">
        <f>AB1</f>
        <v>#N/A</v>
      </c>
      <c r="AF1" s="1"/>
      <c r="AG1" s="1"/>
      <c r="AH1" s="1"/>
      <c r="AI1" s="1"/>
      <c r="AJ1" s="1"/>
      <c r="AK1" s="1"/>
      <c r="AL1" s="1"/>
      <c r="AM1" s="1"/>
      <c r="AN1" s="1"/>
    </row>
    <row r="2" spans="1:40" ht="28.35" customHeight="1" x14ac:dyDescent="0.4">
      <c r="A2" s="90" t="s">
        <v>4</v>
      </c>
      <c r="B2" s="91"/>
      <c r="C2" s="91"/>
      <c r="D2" s="91"/>
      <c r="E2" s="91"/>
      <c r="F2" s="9" t="s">
        <v>5</v>
      </c>
      <c r="G2" s="19"/>
      <c r="H2" s="9" t="s">
        <v>6</v>
      </c>
      <c r="I2" s="10">
        <f>MAX(G2,識別表1!G2,識別表2!G2,識別表3!G2,識別表4!G2)</f>
        <v>1</v>
      </c>
      <c r="J2" s="93" t="s">
        <v>7</v>
      </c>
      <c r="K2" s="82"/>
      <c r="L2" s="103"/>
      <c r="M2" s="103"/>
      <c r="N2" s="103"/>
      <c r="O2" s="104"/>
      <c r="P2" s="81" t="s">
        <v>8</v>
      </c>
      <c r="Q2" s="82"/>
      <c r="R2" s="88"/>
      <c r="S2" s="88"/>
      <c r="T2" s="89"/>
      <c r="U2" s="1"/>
      <c r="V2" s="1"/>
      <c r="W2" s="1"/>
      <c r="X2" s="1"/>
      <c r="Y2" s="1"/>
      <c r="Z2" s="1"/>
      <c r="AA2" s="1"/>
      <c r="AB2" s="1"/>
      <c r="AC2" s="1"/>
      <c r="AD2" s="1"/>
      <c r="AE2" s="1"/>
      <c r="AF2" s="1"/>
      <c r="AG2" s="1"/>
      <c r="AH2" s="1"/>
      <c r="AI2" s="1"/>
      <c r="AJ2" s="1"/>
      <c r="AK2" s="1"/>
      <c r="AL2" s="1"/>
      <c r="AM2" s="1"/>
      <c r="AN2" s="1"/>
    </row>
    <row r="3" spans="1:40" ht="28.35" customHeight="1" x14ac:dyDescent="0.4">
      <c r="A3" s="90" t="s">
        <v>0</v>
      </c>
      <c r="B3" s="91"/>
      <c r="C3" s="92"/>
      <c r="D3" s="98" t="str">
        <f>申請者情報!$C$3&amp;"　"&amp;申請者情報!$C$4&amp;IF(申請者情報!C10="特定計量器製造事業者","　(製造)",IF(申請者情報!C10="特定計量器修理事業者","　(修理)",IF(申請者情報!C10="輸入事業者","　(輸入)","")))</f>
        <v>　</v>
      </c>
      <c r="E3" s="98"/>
      <c r="F3" s="98"/>
      <c r="G3" s="98"/>
      <c r="H3" s="98"/>
      <c r="I3" s="98"/>
      <c r="J3" s="98"/>
      <c r="K3" s="98"/>
      <c r="L3" s="98"/>
      <c r="M3" s="98"/>
      <c r="N3" s="98"/>
      <c r="O3" s="99"/>
      <c r="P3" s="81" t="s">
        <v>10</v>
      </c>
      <c r="Q3" s="82"/>
      <c r="R3" s="96"/>
      <c r="S3" s="96"/>
      <c r="T3" s="97"/>
      <c r="U3" s="1"/>
      <c r="V3" s="1"/>
      <c r="W3" s="1"/>
      <c r="X3" s="1"/>
      <c r="Y3" s="1"/>
      <c r="AF3" s="21"/>
      <c r="AG3" s="21"/>
      <c r="AH3" s="21"/>
      <c r="AI3" s="21"/>
      <c r="AJ3" s="21"/>
    </row>
    <row r="4" spans="1:40" s="47" customFormat="1" ht="28.35" customHeight="1" x14ac:dyDescent="0.4">
      <c r="A4" s="119" t="s">
        <v>133</v>
      </c>
      <c r="B4" s="120"/>
      <c r="C4" s="121"/>
      <c r="D4" s="122" t="s">
        <v>134</v>
      </c>
      <c r="E4" s="123"/>
      <c r="F4" s="123"/>
      <c r="G4" s="124"/>
      <c r="H4" s="124"/>
      <c r="I4" s="125"/>
      <c r="J4" s="85" t="s">
        <v>139</v>
      </c>
      <c r="K4" s="86"/>
      <c r="L4" s="126"/>
      <c r="M4" s="126"/>
      <c r="N4" s="126"/>
      <c r="O4" s="127"/>
      <c r="P4" s="85" t="s">
        <v>135</v>
      </c>
      <c r="Q4" s="86"/>
      <c r="R4" s="124" t="s">
        <v>136</v>
      </c>
      <c r="S4" s="124"/>
      <c r="T4" s="125"/>
    </row>
    <row r="5" spans="1:40" ht="28.35" customHeight="1" x14ac:dyDescent="0.4">
      <c r="A5" s="87" t="s">
        <v>9</v>
      </c>
      <c r="B5" s="87"/>
      <c r="C5" s="81"/>
      <c r="D5" s="129"/>
      <c r="E5" s="130"/>
      <c r="F5" s="130"/>
      <c r="G5" s="130"/>
      <c r="H5" s="130"/>
      <c r="I5" s="130"/>
      <c r="J5" s="81" t="s">
        <v>11</v>
      </c>
      <c r="K5" s="82"/>
      <c r="L5" s="126"/>
      <c r="M5" s="126"/>
      <c r="N5" s="126"/>
      <c r="O5" s="127"/>
      <c r="P5" s="81" t="s">
        <v>12</v>
      </c>
      <c r="Q5" s="82"/>
      <c r="R5" s="83"/>
      <c r="S5" s="83"/>
      <c r="T5" s="84"/>
      <c r="U5" s="47"/>
      <c r="V5" s="47"/>
      <c r="W5" s="47"/>
      <c r="X5" s="47"/>
      <c r="Y5" s="47"/>
      <c r="AA5" s="21"/>
      <c r="AB5" s="21"/>
      <c r="AC5" s="21"/>
      <c r="AD5" s="21"/>
      <c r="AE5" s="21"/>
    </row>
    <row r="6" spans="1:40" ht="28.35" customHeight="1" x14ac:dyDescent="0.4">
      <c r="A6" s="109" t="s">
        <v>130</v>
      </c>
      <c r="B6" s="109"/>
      <c r="C6" s="158"/>
      <c r="D6" s="111" t="s">
        <v>131</v>
      </c>
      <c r="E6" s="112"/>
      <c r="F6" s="113"/>
      <c r="G6" s="114"/>
      <c r="H6" s="114"/>
      <c r="I6" s="114"/>
      <c r="J6" s="114"/>
      <c r="K6" s="114"/>
      <c r="L6" s="114"/>
      <c r="M6" s="114"/>
      <c r="N6" s="114"/>
      <c r="O6" s="114"/>
      <c r="P6" s="114"/>
      <c r="Q6" s="114"/>
      <c r="R6" s="114"/>
      <c r="S6" s="114"/>
      <c r="T6" s="115"/>
      <c r="AA6" s="21"/>
      <c r="AB6" s="21"/>
      <c r="AC6" s="21"/>
      <c r="AD6" s="21"/>
      <c r="AE6" s="21"/>
    </row>
    <row r="7" spans="1:40" s="47" customFormat="1" ht="28.35" customHeight="1" x14ac:dyDescent="0.4">
      <c r="A7" s="109"/>
      <c r="B7" s="109"/>
      <c r="C7" s="158"/>
      <c r="D7" s="116" t="s">
        <v>132</v>
      </c>
      <c r="E7" s="112"/>
      <c r="F7" s="113"/>
      <c r="G7" s="117"/>
      <c r="H7" s="117"/>
      <c r="I7" s="117"/>
      <c r="J7" s="117"/>
      <c r="K7" s="117"/>
      <c r="L7" s="117"/>
      <c r="M7" s="117"/>
      <c r="N7" s="117"/>
      <c r="O7" s="117"/>
      <c r="P7" s="117"/>
      <c r="Q7" s="117"/>
      <c r="R7" s="117"/>
      <c r="S7" s="117"/>
      <c r="T7" s="118"/>
      <c r="U7" s="8"/>
      <c r="V7" s="8"/>
      <c r="W7" s="8"/>
      <c r="X7" s="8"/>
      <c r="Y7" s="8"/>
    </row>
    <row r="8" spans="1:40" ht="18.75" x14ac:dyDescent="0.4">
      <c r="A8" s="61" t="s">
        <v>13</v>
      </c>
      <c r="B8" s="72" t="s">
        <v>14</v>
      </c>
      <c r="C8" s="72"/>
      <c r="D8" s="72"/>
      <c r="E8" s="62" t="s">
        <v>17</v>
      </c>
      <c r="F8" s="72" t="s">
        <v>141</v>
      </c>
      <c r="G8" s="72"/>
      <c r="H8" s="62" t="s">
        <v>137</v>
      </c>
      <c r="I8" s="62" t="s">
        <v>18</v>
      </c>
      <c r="J8" s="63" t="s">
        <v>16</v>
      </c>
      <c r="K8" s="61" t="s">
        <v>13</v>
      </c>
      <c r="L8" s="72" t="s">
        <v>14</v>
      </c>
      <c r="M8" s="72"/>
      <c r="N8" s="72"/>
      <c r="O8" s="62" t="s">
        <v>17</v>
      </c>
      <c r="P8" s="72" t="s">
        <v>141</v>
      </c>
      <c r="Q8" s="72"/>
      <c r="R8" s="62" t="s">
        <v>137</v>
      </c>
      <c r="S8" s="62" t="s">
        <v>18</v>
      </c>
      <c r="T8" s="63" t="s">
        <v>16</v>
      </c>
      <c r="U8" s="48"/>
      <c r="V8" s="47"/>
      <c r="W8" s="47"/>
      <c r="X8" s="47"/>
      <c r="Y8" s="47"/>
      <c r="AA8" s="21"/>
      <c r="AB8" s="21"/>
      <c r="AC8" s="21"/>
      <c r="AD8" s="21"/>
      <c r="AE8" s="21"/>
    </row>
    <row r="9" spans="1:40" ht="28.35" customHeight="1" x14ac:dyDescent="0.4">
      <c r="A9" s="49">
        <v>1</v>
      </c>
      <c r="B9" s="128"/>
      <c r="C9" s="128"/>
      <c r="D9" s="50"/>
      <c r="E9" s="51"/>
      <c r="F9" s="131"/>
      <c r="G9" s="131"/>
      <c r="H9" s="52"/>
      <c r="I9" s="53" t="s">
        <v>138</v>
      </c>
      <c r="J9" s="54"/>
      <c r="K9" s="49">
        <v>16</v>
      </c>
      <c r="L9" s="128"/>
      <c r="M9" s="128"/>
      <c r="N9" s="50"/>
      <c r="O9" s="51"/>
      <c r="P9" s="131"/>
      <c r="Q9" s="131"/>
      <c r="R9" s="52"/>
      <c r="S9" s="53" t="s">
        <v>138</v>
      </c>
      <c r="T9" s="54"/>
      <c r="U9" s="48"/>
      <c r="AA9" s="21" t="e">
        <f t="shared" ref="AA9:AA23" si="0">B9*AB9</f>
        <v>#N/A</v>
      </c>
      <c r="AB9" s="21" t="e">
        <f>VLOOKUP(D9,入力フォーム!$AZ$19:$BA$21,2,FALSE)</f>
        <v>#N/A</v>
      </c>
      <c r="AC9" s="21"/>
      <c r="AD9" s="21" t="e">
        <f>L9*AE9</f>
        <v>#N/A</v>
      </c>
      <c r="AE9" s="21" t="e">
        <f>VLOOKUP(N9,入力フォーム!$AZ$19:$BA$21,2,FALSE)</f>
        <v>#N/A</v>
      </c>
    </row>
    <row r="10" spans="1:40" ht="28.35" customHeight="1" x14ac:dyDescent="0.4">
      <c r="A10" s="49">
        <v>2</v>
      </c>
      <c r="B10" s="128"/>
      <c r="C10" s="128"/>
      <c r="D10" s="50"/>
      <c r="E10" s="51"/>
      <c r="F10" s="131"/>
      <c r="G10" s="131"/>
      <c r="H10" s="52"/>
      <c r="I10" s="53" t="s">
        <v>138</v>
      </c>
      <c r="J10" s="54"/>
      <c r="K10" s="49">
        <v>17</v>
      </c>
      <c r="L10" s="128"/>
      <c r="M10" s="128"/>
      <c r="N10" s="50"/>
      <c r="O10" s="51"/>
      <c r="P10" s="131"/>
      <c r="Q10" s="131"/>
      <c r="R10" s="52"/>
      <c r="S10" s="53" t="s">
        <v>138</v>
      </c>
      <c r="T10" s="54"/>
      <c r="U10" s="48"/>
      <c r="AA10" s="21" t="e">
        <f t="shared" si="0"/>
        <v>#N/A</v>
      </c>
      <c r="AB10" s="21" t="e">
        <f>VLOOKUP(D10,入力フォーム!$AZ$19:$BA$21,2,FALSE)</f>
        <v>#N/A</v>
      </c>
      <c r="AC10" s="21"/>
      <c r="AD10" s="21" t="e">
        <f t="shared" ref="AD10:AD23" si="1">L10*AE10</f>
        <v>#N/A</v>
      </c>
      <c r="AE10" s="21" t="e">
        <f>VLOOKUP(N10,入力フォーム!$AZ$19:$BA$21,2,FALSE)</f>
        <v>#N/A</v>
      </c>
    </row>
    <row r="11" spans="1:40" ht="28.35" customHeight="1" x14ac:dyDescent="0.4">
      <c r="A11" s="49">
        <v>3</v>
      </c>
      <c r="B11" s="128"/>
      <c r="C11" s="128"/>
      <c r="D11" s="50"/>
      <c r="E11" s="51"/>
      <c r="F11" s="131"/>
      <c r="G11" s="131"/>
      <c r="H11" s="52"/>
      <c r="I11" s="53" t="s">
        <v>138</v>
      </c>
      <c r="J11" s="54"/>
      <c r="K11" s="49">
        <v>18</v>
      </c>
      <c r="L11" s="128"/>
      <c r="M11" s="128"/>
      <c r="N11" s="50"/>
      <c r="O11" s="51"/>
      <c r="P11" s="131"/>
      <c r="Q11" s="131"/>
      <c r="R11" s="52"/>
      <c r="S11" s="53" t="s">
        <v>138</v>
      </c>
      <c r="T11" s="54"/>
      <c r="U11" s="48"/>
      <c r="AA11" s="21" t="e">
        <f t="shared" si="0"/>
        <v>#N/A</v>
      </c>
      <c r="AB11" s="21" t="e">
        <f>VLOOKUP(D11,入力フォーム!$AZ$19:$BA$21,2,FALSE)</f>
        <v>#N/A</v>
      </c>
      <c r="AC11" s="21"/>
      <c r="AD11" s="21" t="e">
        <f t="shared" si="1"/>
        <v>#N/A</v>
      </c>
      <c r="AE11" s="21" t="e">
        <f>VLOOKUP(N11,入力フォーム!$AZ$19:$BA$21,2,FALSE)</f>
        <v>#N/A</v>
      </c>
    </row>
    <row r="12" spans="1:40" ht="28.35" customHeight="1" x14ac:dyDescent="0.4">
      <c r="A12" s="49">
        <v>4</v>
      </c>
      <c r="B12" s="128"/>
      <c r="C12" s="128"/>
      <c r="D12" s="50"/>
      <c r="E12" s="51"/>
      <c r="F12" s="131"/>
      <c r="G12" s="131"/>
      <c r="H12" s="52"/>
      <c r="I12" s="53" t="s">
        <v>138</v>
      </c>
      <c r="J12" s="54"/>
      <c r="K12" s="49">
        <v>19</v>
      </c>
      <c r="L12" s="128"/>
      <c r="M12" s="128"/>
      <c r="N12" s="50"/>
      <c r="O12" s="51"/>
      <c r="P12" s="131"/>
      <c r="Q12" s="131"/>
      <c r="R12" s="52"/>
      <c r="S12" s="53" t="s">
        <v>138</v>
      </c>
      <c r="T12" s="54"/>
      <c r="U12" s="48"/>
      <c r="AA12" s="21" t="e">
        <f t="shared" si="0"/>
        <v>#N/A</v>
      </c>
      <c r="AB12" s="21" t="e">
        <f>VLOOKUP(D12,入力フォーム!$AZ$19:$BA$21,2,FALSE)</f>
        <v>#N/A</v>
      </c>
      <c r="AC12" s="21"/>
      <c r="AD12" s="21" t="e">
        <f t="shared" si="1"/>
        <v>#N/A</v>
      </c>
      <c r="AE12" s="21" t="e">
        <f>VLOOKUP(N12,入力フォーム!$AZ$19:$BA$21,2,FALSE)</f>
        <v>#N/A</v>
      </c>
    </row>
    <row r="13" spans="1:40" ht="28.35" customHeight="1" x14ac:dyDescent="0.4">
      <c r="A13" s="49">
        <v>5</v>
      </c>
      <c r="B13" s="128"/>
      <c r="C13" s="128"/>
      <c r="D13" s="50"/>
      <c r="E13" s="51"/>
      <c r="F13" s="131"/>
      <c r="G13" s="131"/>
      <c r="H13" s="52"/>
      <c r="I13" s="53" t="s">
        <v>138</v>
      </c>
      <c r="J13" s="54"/>
      <c r="K13" s="49">
        <v>20</v>
      </c>
      <c r="L13" s="128"/>
      <c r="M13" s="128"/>
      <c r="N13" s="50"/>
      <c r="O13" s="51"/>
      <c r="P13" s="131"/>
      <c r="Q13" s="131"/>
      <c r="R13" s="52"/>
      <c r="S13" s="53" t="s">
        <v>138</v>
      </c>
      <c r="T13" s="54"/>
      <c r="U13" s="48"/>
      <c r="AA13" s="21" t="e">
        <f t="shared" si="0"/>
        <v>#N/A</v>
      </c>
      <c r="AB13" s="21" t="e">
        <f>VLOOKUP(D13,入力フォーム!$AZ$19:$BA$21,2,FALSE)</f>
        <v>#N/A</v>
      </c>
      <c r="AC13" s="21"/>
      <c r="AD13" s="21" t="e">
        <f t="shared" si="1"/>
        <v>#N/A</v>
      </c>
      <c r="AE13" s="21" t="e">
        <f>VLOOKUP(N13,入力フォーム!$AZ$19:$BA$21,2,FALSE)</f>
        <v>#N/A</v>
      </c>
    </row>
    <row r="14" spans="1:40" ht="28.35" customHeight="1" x14ac:dyDescent="0.4">
      <c r="A14" s="49">
        <v>6</v>
      </c>
      <c r="B14" s="128"/>
      <c r="C14" s="128"/>
      <c r="D14" s="50"/>
      <c r="E14" s="50"/>
      <c r="F14" s="131"/>
      <c r="G14" s="131"/>
      <c r="H14" s="52"/>
      <c r="I14" s="53" t="s">
        <v>138</v>
      </c>
      <c r="J14" s="54"/>
      <c r="K14" s="49">
        <v>21</v>
      </c>
      <c r="L14" s="128"/>
      <c r="M14" s="128"/>
      <c r="N14" s="50"/>
      <c r="O14" s="51"/>
      <c r="P14" s="131"/>
      <c r="Q14" s="131"/>
      <c r="R14" s="52"/>
      <c r="S14" s="53" t="s">
        <v>138</v>
      </c>
      <c r="T14" s="54"/>
      <c r="U14" s="48"/>
      <c r="AA14" s="21" t="e">
        <f t="shared" si="0"/>
        <v>#N/A</v>
      </c>
      <c r="AB14" s="21" t="e">
        <f>VLOOKUP(D14,入力フォーム!$AZ$19:$BA$21,2,FALSE)</f>
        <v>#N/A</v>
      </c>
      <c r="AC14" s="21"/>
      <c r="AD14" s="21" t="e">
        <f t="shared" si="1"/>
        <v>#N/A</v>
      </c>
      <c r="AE14" s="21" t="e">
        <f>VLOOKUP(N14,入力フォーム!$AZ$19:$BA$21,2,FALSE)</f>
        <v>#N/A</v>
      </c>
    </row>
    <row r="15" spans="1:40" ht="28.35" customHeight="1" x14ac:dyDescent="0.4">
      <c r="A15" s="49">
        <v>7</v>
      </c>
      <c r="B15" s="128"/>
      <c r="C15" s="128"/>
      <c r="D15" s="50"/>
      <c r="E15" s="50"/>
      <c r="F15" s="131"/>
      <c r="G15" s="131"/>
      <c r="H15" s="52"/>
      <c r="I15" s="53" t="s">
        <v>138</v>
      </c>
      <c r="J15" s="54"/>
      <c r="K15" s="49">
        <v>22</v>
      </c>
      <c r="L15" s="128"/>
      <c r="M15" s="128"/>
      <c r="N15" s="50"/>
      <c r="O15" s="51"/>
      <c r="P15" s="131"/>
      <c r="Q15" s="131"/>
      <c r="R15" s="52"/>
      <c r="S15" s="53" t="s">
        <v>138</v>
      </c>
      <c r="T15" s="54"/>
      <c r="U15" s="48"/>
      <c r="AA15" s="21" t="e">
        <f t="shared" si="0"/>
        <v>#N/A</v>
      </c>
      <c r="AB15" s="21" t="e">
        <f>VLOOKUP(D15,入力フォーム!$AZ$19:$BA$21,2,FALSE)</f>
        <v>#N/A</v>
      </c>
      <c r="AC15" s="21"/>
      <c r="AD15" s="21" t="e">
        <f t="shared" si="1"/>
        <v>#N/A</v>
      </c>
      <c r="AE15" s="21" t="e">
        <f>VLOOKUP(N15,入力フォーム!$AZ$19:$BA$21,2,FALSE)</f>
        <v>#N/A</v>
      </c>
    </row>
    <row r="16" spans="1:40" ht="28.35" customHeight="1" x14ac:dyDescent="0.4">
      <c r="A16" s="49">
        <v>8</v>
      </c>
      <c r="B16" s="128"/>
      <c r="C16" s="128"/>
      <c r="D16" s="50"/>
      <c r="E16" s="50"/>
      <c r="F16" s="131"/>
      <c r="G16" s="131"/>
      <c r="H16" s="52"/>
      <c r="I16" s="53" t="s">
        <v>138</v>
      </c>
      <c r="J16" s="54"/>
      <c r="K16" s="49">
        <v>23</v>
      </c>
      <c r="L16" s="128"/>
      <c r="M16" s="128"/>
      <c r="N16" s="50"/>
      <c r="O16" s="51"/>
      <c r="P16" s="131"/>
      <c r="Q16" s="131"/>
      <c r="R16" s="52"/>
      <c r="S16" s="53" t="s">
        <v>138</v>
      </c>
      <c r="T16" s="54"/>
      <c r="U16" s="48"/>
      <c r="AA16" s="21" t="e">
        <f t="shared" si="0"/>
        <v>#N/A</v>
      </c>
      <c r="AB16" s="21" t="e">
        <f>VLOOKUP(D16,入力フォーム!$AZ$19:$BA$21,2,FALSE)</f>
        <v>#N/A</v>
      </c>
      <c r="AC16" s="21"/>
      <c r="AD16" s="21" t="e">
        <f t="shared" si="1"/>
        <v>#N/A</v>
      </c>
      <c r="AE16" s="21" t="e">
        <f>VLOOKUP(N16,入力フォーム!$AZ$19:$BA$21,2,FALSE)</f>
        <v>#N/A</v>
      </c>
    </row>
    <row r="17" spans="1:31" ht="28.35" customHeight="1" x14ac:dyDescent="0.4">
      <c r="A17" s="49">
        <v>9</v>
      </c>
      <c r="B17" s="128"/>
      <c r="C17" s="128"/>
      <c r="D17" s="50"/>
      <c r="E17" s="50"/>
      <c r="F17" s="131"/>
      <c r="G17" s="131"/>
      <c r="H17" s="52"/>
      <c r="I17" s="53" t="s">
        <v>138</v>
      </c>
      <c r="J17" s="54"/>
      <c r="K17" s="49">
        <v>24</v>
      </c>
      <c r="L17" s="128"/>
      <c r="M17" s="128"/>
      <c r="N17" s="50"/>
      <c r="O17" s="51"/>
      <c r="P17" s="131"/>
      <c r="Q17" s="131"/>
      <c r="R17" s="52"/>
      <c r="S17" s="53" t="s">
        <v>138</v>
      </c>
      <c r="T17" s="54"/>
      <c r="U17" s="48"/>
      <c r="AA17" s="21" t="e">
        <f t="shared" si="0"/>
        <v>#N/A</v>
      </c>
      <c r="AB17" s="21" t="e">
        <f>VLOOKUP(D17,入力フォーム!$AZ$19:$BA$21,2,FALSE)</f>
        <v>#N/A</v>
      </c>
      <c r="AC17" s="21"/>
      <c r="AD17" s="21" t="e">
        <f t="shared" si="1"/>
        <v>#N/A</v>
      </c>
      <c r="AE17" s="21" t="e">
        <f>VLOOKUP(N17,入力フォーム!$AZ$19:$BA$21,2,FALSE)</f>
        <v>#N/A</v>
      </c>
    </row>
    <row r="18" spans="1:31" ht="28.35" customHeight="1" x14ac:dyDescent="0.4">
      <c r="A18" s="49">
        <v>10</v>
      </c>
      <c r="B18" s="128"/>
      <c r="C18" s="128"/>
      <c r="D18" s="50"/>
      <c r="E18" s="50"/>
      <c r="F18" s="131"/>
      <c r="G18" s="131"/>
      <c r="H18" s="52"/>
      <c r="I18" s="53" t="s">
        <v>138</v>
      </c>
      <c r="J18" s="54"/>
      <c r="K18" s="49">
        <v>25</v>
      </c>
      <c r="L18" s="128"/>
      <c r="M18" s="128"/>
      <c r="N18" s="50"/>
      <c r="O18" s="51"/>
      <c r="P18" s="131"/>
      <c r="Q18" s="131"/>
      <c r="R18" s="52"/>
      <c r="S18" s="53" t="s">
        <v>138</v>
      </c>
      <c r="T18" s="54"/>
      <c r="U18" s="48"/>
      <c r="AA18" s="21" t="e">
        <f t="shared" si="0"/>
        <v>#N/A</v>
      </c>
      <c r="AB18" s="21" t="e">
        <f>VLOOKUP(D18,入力フォーム!$AZ$19:$BA$21,2,FALSE)</f>
        <v>#N/A</v>
      </c>
      <c r="AC18" s="21"/>
      <c r="AD18" s="21" t="e">
        <f t="shared" si="1"/>
        <v>#N/A</v>
      </c>
      <c r="AE18" s="21" t="e">
        <f>VLOOKUP(N18,入力フォーム!$AZ$19:$BA$21,2,FALSE)</f>
        <v>#N/A</v>
      </c>
    </row>
    <row r="19" spans="1:31" ht="28.35" customHeight="1" x14ac:dyDescent="0.4">
      <c r="A19" s="49">
        <v>11</v>
      </c>
      <c r="B19" s="128"/>
      <c r="C19" s="128"/>
      <c r="D19" s="50"/>
      <c r="E19" s="50"/>
      <c r="F19" s="131"/>
      <c r="G19" s="131"/>
      <c r="H19" s="52"/>
      <c r="I19" s="53" t="s">
        <v>138</v>
      </c>
      <c r="J19" s="54"/>
      <c r="K19" s="49">
        <v>26</v>
      </c>
      <c r="L19" s="128"/>
      <c r="M19" s="128"/>
      <c r="N19" s="50"/>
      <c r="O19" s="51"/>
      <c r="P19" s="131"/>
      <c r="Q19" s="131"/>
      <c r="R19" s="52"/>
      <c r="S19" s="53" t="s">
        <v>138</v>
      </c>
      <c r="T19" s="54"/>
      <c r="U19" s="48"/>
      <c r="AA19" s="21" t="e">
        <f t="shared" si="0"/>
        <v>#N/A</v>
      </c>
      <c r="AB19" s="21" t="e">
        <f>VLOOKUP(D19,入力フォーム!$AZ$19:$BA$21,2,FALSE)</f>
        <v>#N/A</v>
      </c>
      <c r="AC19" s="21"/>
      <c r="AD19" s="21" t="e">
        <f t="shared" si="1"/>
        <v>#N/A</v>
      </c>
      <c r="AE19" s="21" t="e">
        <f>VLOOKUP(N19,入力フォーム!$AZ$19:$BA$21,2,FALSE)</f>
        <v>#N/A</v>
      </c>
    </row>
    <row r="20" spans="1:31" ht="28.35" customHeight="1" x14ac:dyDescent="0.4">
      <c r="A20" s="49">
        <v>12</v>
      </c>
      <c r="B20" s="128"/>
      <c r="C20" s="128"/>
      <c r="D20" s="50"/>
      <c r="E20" s="50"/>
      <c r="F20" s="131"/>
      <c r="G20" s="131"/>
      <c r="H20" s="52"/>
      <c r="I20" s="53" t="s">
        <v>138</v>
      </c>
      <c r="J20" s="54"/>
      <c r="K20" s="49">
        <v>27</v>
      </c>
      <c r="L20" s="128"/>
      <c r="M20" s="128"/>
      <c r="N20" s="50"/>
      <c r="O20" s="51"/>
      <c r="P20" s="131"/>
      <c r="Q20" s="131"/>
      <c r="R20" s="52"/>
      <c r="S20" s="53" t="s">
        <v>138</v>
      </c>
      <c r="T20" s="54"/>
      <c r="U20" s="48"/>
      <c r="AA20" s="21" t="e">
        <f t="shared" si="0"/>
        <v>#N/A</v>
      </c>
      <c r="AB20" s="21" t="e">
        <f>VLOOKUP(D20,入力フォーム!$AZ$19:$BA$21,2,FALSE)</f>
        <v>#N/A</v>
      </c>
      <c r="AC20" s="21"/>
      <c r="AD20" s="21" t="e">
        <f t="shared" si="1"/>
        <v>#N/A</v>
      </c>
      <c r="AE20" s="21" t="e">
        <f>VLOOKUP(N20,入力フォーム!$AZ$19:$BA$21,2,FALSE)</f>
        <v>#N/A</v>
      </c>
    </row>
    <row r="21" spans="1:31" ht="28.35" customHeight="1" x14ac:dyDescent="0.4">
      <c r="A21" s="49">
        <v>13</v>
      </c>
      <c r="B21" s="128"/>
      <c r="C21" s="128"/>
      <c r="D21" s="50"/>
      <c r="E21" s="50"/>
      <c r="F21" s="131"/>
      <c r="G21" s="131"/>
      <c r="H21" s="52"/>
      <c r="I21" s="53" t="s">
        <v>138</v>
      </c>
      <c r="J21" s="54"/>
      <c r="K21" s="49">
        <v>28</v>
      </c>
      <c r="L21" s="128"/>
      <c r="M21" s="128"/>
      <c r="N21" s="50"/>
      <c r="O21" s="51"/>
      <c r="P21" s="131"/>
      <c r="Q21" s="131"/>
      <c r="R21" s="52"/>
      <c r="S21" s="53" t="s">
        <v>138</v>
      </c>
      <c r="T21" s="54"/>
      <c r="U21" s="48"/>
      <c r="AA21" s="21" t="e">
        <f t="shared" si="0"/>
        <v>#N/A</v>
      </c>
      <c r="AB21" s="21" t="e">
        <f>VLOOKUP(D21,入力フォーム!$AZ$19:$BA$21,2,FALSE)</f>
        <v>#N/A</v>
      </c>
      <c r="AC21" s="21"/>
      <c r="AD21" s="21" t="e">
        <f t="shared" si="1"/>
        <v>#N/A</v>
      </c>
      <c r="AE21" s="21" t="e">
        <f>VLOOKUP(N21,入力フォーム!$AZ$19:$BA$21,2,FALSE)</f>
        <v>#N/A</v>
      </c>
    </row>
    <row r="22" spans="1:31" ht="28.35" customHeight="1" x14ac:dyDescent="0.4">
      <c r="A22" s="49">
        <v>14</v>
      </c>
      <c r="B22" s="128"/>
      <c r="C22" s="128"/>
      <c r="D22" s="50"/>
      <c r="E22" s="50"/>
      <c r="F22" s="131"/>
      <c r="G22" s="131"/>
      <c r="H22" s="52"/>
      <c r="I22" s="53" t="s">
        <v>138</v>
      </c>
      <c r="J22" s="54"/>
      <c r="K22" s="49">
        <v>29</v>
      </c>
      <c r="L22" s="128"/>
      <c r="M22" s="128"/>
      <c r="N22" s="50"/>
      <c r="O22" s="51"/>
      <c r="P22" s="131"/>
      <c r="Q22" s="131"/>
      <c r="R22" s="52"/>
      <c r="S22" s="53" t="s">
        <v>138</v>
      </c>
      <c r="T22" s="54"/>
      <c r="U22" s="48"/>
      <c r="AA22" s="21" t="e">
        <f t="shared" si="0"/>
        <v>#N/A</v>
      </c>
      <c r="AB22" s="21" t="e">
        <f>VLOOKUP(D22,入力フォーム!$AZ$19:$BA$21,2,FALSE)</f>
        <v>#N/A</v>
      </c>
      <c r="AC22" s="21"/>
      <c r="AD22" s="21" t="e">
        <f t="shared" si="1"/>
        <v>#N/A</v>
      </c>
      <c r="AE22" s="21" t="e">
        <f>VLOOKUP(N22,入力フォーム!$AZ$19:$BA$21,2,FALSE)</f>
        <v>#N/A</v>
      </c>
    </row>
    <row r="23" spans="1:31" ht="28.35" customHeight="1" thickBot="1" x14ac:dyDescent="0.45">
      <c r="A23" s="55">
        <v>15</v>
      </c>
      <c r="B23" s="133"/>
      <c r="C23" s="133"/>
      <c r="D23" s="56"/>
      <c r="E23" s="56"/>
      <c r="F23" s="132"/>
      <c r="G23" s="132"/>
      <c r="H23" s="58"/>
      <c r="I23" s="59" t="s">
        <v>138</v>
      </c>
      <c r="J23" s="60"/>
      <c r="K23" s="55">
        <v>30</v>
      </c>
      <c r="L23" s="133"/>
      <c r="M23" s="133"/>
      <c r="N23" s="56"/>
      <c r="O23" s="57"/>
      <c r="P23" s="132"/>
      <c r="Q23" s="132"/>
      <c r="R23" s="58"/>
      <c r="S23" s="59" t="s">
        <v>138</v>
      </c>
      <c r="T23" s="60"/>
      <c r="U23" s="48"/>
      <c r="AA23" s="21" t="e">
        <f t="shared" si="0"/>
        <v>#N/A</v>
      </c>
      <c r="AB23" s="21" t="e">
        <f>VLOOKUP(D23,入力フォーム!$AZ$19:$BA$21,2,FALSE)</f>
        <v>#N/A</v>
      </c>
      <c r="AC23" s="21"/>
      <c r="AD23" s="21" t="e">
        <f t="shared" si="1"/>
        <v>#N/A</v>
      </c>
      <c r="AE23" s="21" t="e">
        <f>VLOOKUP(N23,入力フォーム!$AZ$19:$BA$21,2,FALSE)</f>
        <v>#N/A</v>
      </c>
    </row>
    <row r="24" spans="1:31" s="47" customFormat="1" ht="28.35" customHeight="1" x14ac:dyDescent="0.4">
      <c r="A24" s="105" t="s">
        <v>140</v>
      </c>
      <c r="B24" s="106"/>
      <c r="C24" s="107"/>
      <c r="D24" s="107"/>
      <c r="E24" s="107"/>
      <c r="F24" s="107"/>
      <c r="G24" s="107"/>
      <c r="H24" s="107"/>
      <c r="I24" s="107"/>
      <c r="J24" s="107"/>
      <c r="K24" s="107"/>
      <c r="L24" s="107"/>
      <c r="M24" s="107"/>
      <c r="N24" s="107"/>
      <c r="O24" s="107"/>
      <c r="P24" s="107"/>
      <c r="Q24" s="107"/>
      <c r="R24" s="107"/>
      <c r="S24" s="107"/>
      <c r="T24" s="108"/>
    </row>
    <row r="25" spans="1:31" ht="28.35" customHeight="1" x14ac:dyDescent="0.4">
      <c r="A25" s="71" t="s">
        <v>25</v>
      </c>
      <c r="B25" s="72"/>
      <c r="C25" s="72"/>
      <c r="D25" s="72"/>
      <c r="E25" s="136"/>
      <c r="F25" s="136"/>
      <c r="G25" s="136"/>
      <c r="H25" s="136"/>
      <c r="I25" s="136"/>
      <c r="J25" s="137"/>
      <c r="K25" s="71" t="s">
        <v>26</v>
      </c>
      <c r="L25" s="72"/>
      <c r="M25" s="72"/>
      <c r="N25" s="138"/>
      <c r="O25" s="138"/>
      <c r="P25" s="138"/>
      <c r="Q25" s="138"/>
      <c r="R25" s="138"/>
      <c r="S25" s="138"/>
      <c r="T25" s="139"/>
    </row>
    <row r="26" spans="1:31" ht="28.35" customHeight="1" x14ac:dyDescent="0.4">
      <c r="A26" s="76" t="s">
        <v>19</v>
      </c>
      <c r="B26" s="134"/>
      <c r="C26" s="134"/>
      <c r="D26" s="134">
        <f>K26+Q26:Q26*2</f>
        <v>0</v>
      </c>
      <c r="E26" s="134"/>
      <c r="F26" s="135"/>
      <c r="G26" s="76" t="s">
        <v>20</v>
      </c>
      <c r="H26" s="135"/>
      <c r="I26" s="76" t="s">
        <v>21</v>
      </c>
      <c r="J26" s="134"/>
      <c r="K26" s="134">
        <f>COUNTIF(E9:E23,"単")+COUNTIF(O9:O23,"単")</f>
        <v>0</v>
      </c>
      <c r="L26" s="134"/>
      <c r="M26" s="134"/>
      <c r="N26" s="135"/>
      <c r="O26" s="76" t="s">
        <v>22</v>
      </c>
      <c r="P26" s="134"/>
      <c r="Q26" s="134">
        <f>COUNTIF(E9:E23,"双")+COUNTIF(O9:O23,"双")</f>
        <v>0</v>
      </c>
      <c r="R26" s="134"/>
      <c r="S26" s="134"/>
      <c r="T26" s="135"/>
    </row>
    <row r="27" spans="1:31" ht="18.75" customHeight="1" x14ac:dyDescent="0.4">
      <c r="A27" s="71" t="s">
        <v>24</v>
      </c>
      <c r="B27" s="72"/>
      <c r="C27" s="154" t="str">
        <f>IF(E25="","",IF(H27="",D26,D26-H27))</f>
        <v/>
      </c>
      <c r="D27" s="154"/>
      <c r="E27" s="155"/>
      <c r="F27" s="71" t="s">
        <v>23</v>
      </c>
      <c r="G27" s="72"/>
      <c r="H27" s="154" t="str">
        <f>IF(SUM(N27:O29,S27:T29)=0,"",SUM(N27:O29,S27:T29))</f>
        <v/>
      </c>
      <c r="I27" s="154"/>
      <c r="J27" s="155"/>
      <c r="K27" s="146" t="s">
        <v>79</v>
      </c>
      <c r="L27" s="147"/>
      <c r="M27" s="147"/>
      <c r="N27" s="138"/>
      <c r="O27" s="139"/>
      <c r="P27" s="146" t="s">
        <v>125</v>
      </c>
      <c r="Q27" s="147"/>
      <c r="R27" s="147"/>
      <c r="S27" s="138"/>
      <c r="T27" s="139"/>
    </row>
    <row r="28" spans="1:31" ht="18.75" customHeight="1" x14ac:dyDescent="0.4">
      <c r="A28" s="71"/>
      <c r="B28" s="72"/>
      <c r="C28" s="154"/>
      <c r="D28" s="154"/>
      <c r="E28" s="155"/>
      <c r="F28" s="71"/>
      <c r="G28" s="72"/>
      <c r="H28" s="154"/>
      <c r="I28" s="154"/>
      <c r="J28" s="155"/>
      <c r="K28" s="146" t="s">
        <v>80</v>
      </c>
      <c r="L28" s="147"/>
      <c r="M28" s="147"/>
      <c r="N28" s="138"/>
      <c r="O28" s="139"/>
      <c r="P28" s="146" t="s">
        <v>82</v>
      </c>
      <c r="Q28" s="147"/>
      <c r="R28" s="147"/>
      <c r="S28" s="138"/>
      <c r="T28" s="139"/>
    </row>
    <row r="29" spans="1:31" ht="19.5" customHeight="1" thickBot="1" x14ac:dyDescent="0.45">
      <c r="A29" s="152"/>
      <c r="B29" s="153"/>
      <c r="C29" s="156"/>
      <c r="D29" s="156"/>
      <c r="E29" s="157"/>
      <c r="F29" s="152"/>
      <c r="G29" s="153"/>
      <c r="H29" s="156"/>
      <c r="I29" s="156"/>
      <c r="J29" s="157"/>
      <c r="K29" s="148" t="s">
        <v>81</v>
      </c>
      <c r="L29" s="149"/>
      <c r="M29" s="149"/>
      <c r="N29" s="150"/>
      <c r="O29" s="151"/>
      <c r="P29" s="148" t="s">
        <v>77</v>
      </c>
      <c r="Q29" s="149"/>
      <c r="R29" s="149"/>
      <c r="S29" s="150"/>
      <c r="T29" s="151"/>
    </row>
    <row r="30" spans="1:31" ht="28.35" customHeight="1" thickTop="1" x14ac:dyDescent="0.4">
      <c r="A30" s="140" t="s">
        <v>27</v>
      </c>
      <c r="B30" s="140"/>
      <c r="C30" s="140"/>
      <c r="D30" s="140"/>
      <c r="E30" s="141"/>
      <c r="F30" s="142"/>
      <c r="G30" s="143"/>
      <c r="H30" s="143"/>
      <c r="I30" s="143"/>
      <c r="J30" s="143"/>
      <c r="K30" s="140" t="s">
        <v>28</v>
      </c>
      <c r="L30" s="140"/>
      <c r="M30" s="141"/>
      <c r="N30" s="64"/>
      <c r="O30" s="65" t="s">
        <v>29</v>
      </c>
      <c r="P30" s="144"/>
      <c r="Q30" s="145"/>
      <c r="R30" s="145"/>
      <c r="S30" s="145"/>
      <c r="T30" s="145"/>
    </row>
  </sheetData>
  <sheetProtection password="E95D" sheet="1" selectLockedCells="1"/>
  <protectedRanges>
    <protectedRange sqref="E9:G23" name="範囲1_1"/>
    <protectedRange sqref="B9:D23" name="範囲1"/>
    <protectedRange sqref="L6:O6 R6:T6" name="範囲1_2_1"/>
    <protectedRange sqref="H9:I23" name="範囲1_6"/>
    <protectedRange sqref="K24:N24 Q24:S24" name="範囲1_2_1_1"/>
    <protectedRange sqref="J9:J23 L9:T23" name="範囲1_5"/>
    <protectedRange sqref="S1 R5:T5" name="範囲1_4"/>
    <protectedRange sqref="R3:T3" name="範囲1_1_2"/>
    <protectedRange sqref="R4:T4" name="範囲1_4_2"/>
    <protectedRange sqref="L5:O5 L4:N4" name="範囲1_7"/>
    <protectedRange sqref="C27 N27:O29 P29 S27:T29 F30 N30 P30:T30" name="範囲1_3_1"/>
    <protectedRange sqref="E25 N25" name="範囲1_3_2"/>
    <protectedRange sqref="L7:O7 R7:T7" name="範囲1_2"/>
  </protectedRanges>
  <mergeCells count="130">
    <mergeCell ref="A24:B24"/>
    <mergeCell ref="C24:T24"/>
    <mergeCell ref="A6:C7"/>
    <mergeCell ref="D6:F6"/>
    <mergeCell ref="G6:T6"/>
    <mergeCell ref="D7:F7"/>
    <mergeCell ref="G7:T7"/>
    <mergeCell ref="R3:T3"/>
    <mergeCell ref="A4:C4"/>
    <mergeCell ref="D4:F4"/>
    <mergeCell ref="G4:I4"/>
    <mergeCell ref="D3:O3"/>
    <mergeCell ref="L4:O4"/>
    <mergeCell ref="P4:Q4"/>
    <mergeCell ref="R4:T4"/>
    <mergeCell ref="B22:C22"/>
    <mergeCell ref="F22:G22"/>
    <mergeCell ref="L22:M22"/>
    <mergeCell ref="P22:Q22"/>
    <mergeCell ref="B23:C23"/>
    <mergeCell ref="F23:G23"/>
    <mergeCell ref="L23:M23"/>
    <mergeCell ref="P23:Q23"/>
    <mergeCell ref="B20:C20"/>
    <mergeCell ref="A30:E30"/>
    <mergeCell ref="F30:J30"/>
    <mergeCell ref="K30:M30"/>
    <mergeCell ref="P30:T30"/>
    <mergeCell ref="N28:O28"/>
    <mergeCell ref="P28:R28"/>
    <mergeCell ref="S28:T28"/>
    <mergeCell ref="K29:M29"/>
    <mergeCell ref="N29:O29"/>
    <mergeCell ref="P29:R29"/>
    <mergeCell ref="S29:T29"/>
    <mergeCell ref="A27:B29"/>
    <mergeCell ref="C27:E29"/>
    <mergeCell ref="F27:G29"/>
    <mergeCell ref="H27:J29"/>
    <mergeCell ref="K27:M27"/>
    <mergeCell ref="N27:O27"/>
    <mergeCell ref="P27:R27"/>
    <mergeCell ref="S27:T27"/>
    <mergeCell ref="K28:M28"/>
    <mergeCell ref="A25:D25"/>
    <mergeCell ref="E25:J25"/>
    <mergeCell ref="K25:M25"/>
    <mergeCell ref="N25:T25"/>
    <mergeCell ref="A26:C26"/>
    <mergeCell ref="D26:F26"/>
    <mergeCell ref="G26:H26"/>
    <mergeCell ref="I26:J26"/>
    <mergeCell ref="K26:N26"/>
    <mergeCell ref="O26:P26"/>
    <mergeCell ref="Q26:T26"/>
    <mergeCell ref="F20:G20"/>
    <mergeCell ref="L20:M20"/>
    <mergeCell ref="P20:Q20"/>
    <mergeCell ref="B21:C21"/>
    <mergeCell ref="F21:G21"/>
    <mergeCell ref="L21:M21"/>
    <mergeCell ref="P21:Q21"/>
    <mergeCell ref="B18:C18"/>
    <mergeCell ref="F18:G18"/>
    <mergeCell ref="L18:M18"/>
    <mergeCell ref="P18:Q18"/>
    <mergeCell ref="B19:C19"/>
    <mergeCell ref="F19:G19"/>
    <mergeCell ref="L19:M19"/>
    <mergeCell ref="P19:Q19"/>
    <mergeCell ref="B16:C16"/>
    <mergeCell ref="F16:G16"/>
    <mergeCell ref="L16:M16"/>
    <mergeCell ref="P16:Q16"/>
    <mergeCell ref="B17:C17"/>
    <mergeCell ref="F17:G17"/>
    <mergeCell ref="L17:M17"/>
    <mergeCell ref="P17:Q17"/>
    <mergeCell ref="B14:C14"/>
    <mergeCell ref="F14:G14"/>
    <mergeCell ref="L14:M14"/>
    <mergeCell ref="P14:Q14"/>
    <mergeCell ref="B15:C15"/>
    <mergeCell ref="F15:G15"/>
    <mergeCell ref="L15:M15"/>
    <mergeCell ref="P15:Q15"/>
    <mergeCell ref="B12:C12"/>
    <mergeCell ref="F12:G12"/>
    <mergeCell ref="L12:M12"/>
    <mergeCell ref="P12:Q12"/>
    <mergeCell ref="B13:C13"/>
    <mergeCell ref="F13:G13"/>
    <mergeCell ref="L13:M13"/>
    <mergeCell ref="P13:Q13"/>
    <mergeCell ref="B10:C10"/>
    <mergeCell ref="F10:G10"/>
    <mergeCell ref="L10:M10"/>
    <mergeCell ref="P10:Q10"/>
    <mergeCell ref="B11:C11"/>
    <mergeCell ref="F11:G11"/>
    <mergeCell ref="L11:M11"/>
    <mergeCell ref="P11:Q11"/>
    <mergeCell ref="B8:D8"/>
    <mergeCell ref="F8:G8"/>
    <mergeCell ref="L8:N8"/>
    <mergeCell ref="P8:Q8"/>
    <mergeCell ref="B9:C9"/>
    <mergeCell ref="F9:G9"/>
    <mergeCell ref="L9:M9"/>
    <mergeCell ref="P9:Q9"/>
    <mergeCell ref="P1:R1"/>
    <mergeCell ref="S1:T1"/>
    <mergeCell ref="A2:C2"/>
    <mergeCell ref="D2:E2"/>
    <mergeCell ref="J2:K2"/>
    <mergeCell ref="L2:O2"/>
    <mergeCell ref="P2:Q2"/>
    <mergeCell ref="R2:T2"/>
    <mergeCell ref="A5:C5"/>
    <mergeCell ref="D5:I5"/>
    <mergeCell ref="J5:K5"/>
    <mergeCell ref="L5:O5"/>
    <mergeCell ref="P5:Q5"/>
    <mergeCell ref="R5:T5"/>
    <mergeCell ref="A3:C3"/>
    <mergeCell ref="P3:Q3"/>
    <mergeCell ref="J4:K4"/>
    <mergeCell ref="A1:G1"/>
    <mergeCell ref="H1:M1"/>
    <mergeCell ref="N1:O1"/>
  </mergeCells>
  <phoneticPr fontId="1"/>
  <conditionalFormatting sqref="B9:B23">
    <cfRule type="expression" dxfId="9" priority="126">
      <formula>AND($B9&lt;&gt;"",$D9="")</formula>
    </cfRule>
    <cfRule type="expression" dxfId="8" priority="127">
      <formula>OR(AA9&lt;=$AA$1,AA9&gt;$AB$1)</formula>
    </cfRule>
  </conditionalFormatting>
  <conditionalFormatting sqref="D9:D23">
    <cfRule type="expression" dxfId="7" priority="124">
      <formula>OR(AA9&lt;=$AA$1,AA9&gt;$AB$1)</formula>
    </cfRule>
    <cfRule type="expression" dxfId="6" priority="125">
      <formula>AND($B9&lt;&gt;"",$D9="")</formula>
    </cfRule>
  </conditionalFormatting>
  <conditionalFormatting sqref="L9:L23">
    <cfRule type="expression" dxfId="5" priority="5">
      <formula>AND($L9&lt;&gt;"",$N9="")</formula>
    </cfRule>
    <cfRule type="expression" dxfId="4" priority="6">
      <formula>OR(AD9&lt;=$AA$1,AD9&gt;$AB$1)</formula>
    </cfRule>
  </conditionalFormatting>
  <conditionalFormatting sqref="N9:N23">
    <cfRule type="expression" dxfId="3" priority="3">
      <formula>OR(AD9&lt;=$AA$1,AD9&gt;$AB$1)</formula>
    </cfRule>
    <cfRule type="expression" dxfId="2" priority="4">
      <formula>AND($L9&lt;&gt;"",$N9="")</formula>
    </cfRule>
  </conditionalFormatting>
  <conditionalFormatting sqref="G7:T7">
    <cfRule type="expression" dxfId="1" priority="1">
      <formula>$R$3="新品"</formula>
    </cfRule>
    <cfRule type="expression" dxfId="0" priority="2">
      <formula>$R$3="修理"</formula>
    </cfRule>
  </conditionalFormatting>
  <dataValidations count="8">
    <dataValidation type="list" allowBlank="1" showInputMessage="1" showErrorMessage="1" sqref="E9:E23 O9:O23">
      <formula1>"単,双"</formula1>
    </dataValidation>
    <dataValidation type="list" allowBlank="1" showInputMessage="1" showErrorMessage="1" sqref="R5:T5">
      <formula1>"一般,禁油"</formula1>
    </dataValidation>
    <dataValidation type="list" allowBlank="1" showInputMessage="1" showErrorMessage="1" sqref="G2">
      <formula1>"　,5"</formula1>
    </dataValidation>
    <dataValidation type="list" allowBlank="1" showInputMessage="1" showErrorMessage="1" sqref="N9:N23">
      <formula1>$BA$21:$BA$23</formula1>
    </dataValidation>
    <dataValidation type="list" allowBlank="1" showInputMessage="1" showErrorMessage="1" sqref="R3">
      <formula1>"新品,修理"</formula1>
    </dataValidation>
    <dataValidation type="list" allowBlank="1" showInputMessage="1" showErrorMessage="1" sqref="D4:F4">
      <formula1>"記号の使用なし,届出記号,登録商標"</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R4:T4">
      <formula1>"提出済み,今回提出(変更含む),型式承認番号なし"</formula1>
    </dataValidation>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14</xdr:col>
                    <xdr:colOff>123825</xdr:colOff>
                    <xdr:row>5</xdr:row>
                    <xdr:rowOff>28575</xdr:rowOff>
                  </from>
                  <to>
                    <xdr:col>19</xdr:col>
                    <xdr:colOff>200025</xdr:colOff>
                    <xdr:row>5</xdr:row>
                    <xdr:rowOff>333375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6</xdr:col>
                    <xdr:colOff>114300</xdr:colOff>
                    <xdr:row>5</xdr:row>
                    <xdr:rowOff>38100</xdr:rowOff>
                  </from>
                  <to>
                    <xdr:col>8</xdr:col>
                    <xdr:colOff>114300</xdr:colOff>
                    <xdr:row>5</xdr:row>
                    <xdr:rowOff>333375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9</xdr:col>
                    <xdr:colOff>104775</xdr:colOff>
                    <xdr:row>5</xdr:row>
                    <xdr:rowOff>38100</xdr:rowOff>
                  </from>
                  <to>
                    <xdr:col>10</xdr:col>
                    <xdr:colOff>295275</xdr:colOff>
                    <xdr:row>5</xdr:row>
                    <xdr:rowOff>333375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11</xdr:col>
                    <xdr:colOff>285750</xdr:colOff>
                    <xdr:row>5</xdr:row>
                    <xdr:rowOff>47625</xdr:rowOff>
                  </from>
                  <to>
                    <xdr:col>13</xdr:col>
                    <xdr:colOff>133350</xdr:colOff>
                    <xdr:row>5</xdr:row>
                    <xdr:rowOff>323850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6</xdr:col>
                    <xdr:colOff>114300</xdr:colOff>
                    <xdr:row>6</xdr:row>
                    <xdr:rowOff>28575</xdr:rowOff>
                  </from>
                  <to>
                    <xdr:col>10</xdr:col>
                    <xdr:colOff>219075</xdr:colOff>
                    <xdr:row>6</xdr:row>
                    <xdr:rowOff>323850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11</xdr:col>
                    <xdr:colOff>285750</xdr:colOff>
                    <xdr:row>6</xdr:row>
                    <xdr:rowOff>19050</xdr:rowOff>
                  </from>
                  <to>
                    <xdr:col>16</xdr:col>
                    <xdr:colOff>123825</xdr:colOff>
                    <xdr:row>6</xdr:row>
                    <xdr:rowOff>323850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6</xdr:col>
                    <xdr:colOff>333375</xdr:colOff>
                    <xdr:row>8</xdr:row>
                    <xdr:rowOff>47625</xdr:rowOff>
                  </from>
                  <to>
                    <xdr:col>8</xdr:col>
                    <xdr:colOff>9525</xdr:colOff>
                    <xdr:row>8</xdr:row>
                    <xdr:rowOff>295275</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6</xdr:col>
                    <xdr:colOff>333375</xdr:colOff>
                    <xdr:row>9</xdr:row>
                    <xdr:rowOff>47625</xdr:rowOff>
                  </from>
                  <to>
                    <xdr:col>8</xdr:col>
                    <xdr:colOff>9525</xdr:colOff>
                    <xdr:row>9</xdr:row>
                    <xdr:rowOff>295275</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6</xdr:col>
                    <xdr:colOff>333375</xdr:colOff>
                    <xdr:row>10</xdr:row>
                    <xdr:rowOff>47625</xdr:rowOff>
                  </from>
                  <to>
                    <xdr:col>8</xdr:col>
                    <xdr:colOff>9525</xdr:colOff>
                    <xdr:row>10</xdr:row>
                    <xdr:rowOff>295275</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6</xdr:col>
                    <xdr:colOff>333375</xdr:colOff>
                    <xdr:row>11</xdr:row>
                    <xdr:rowOff>47625</xdr:rowOff>
                  </from>
                  <to>
                    <xdr:col>8</xdr:col>
                    <xdr:colOff>9525</xdr:colOff>
                    <xdr:row>11</xdr:row>
                    <xdr:rowOff>295275</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6</xdr:col>
                    <xdr:colOff>333375</xdr:colOff>
                    <xdr:row>12</xdr:row>
                    <xdr:rowOff>47625</xdr:rowOff>
                  </from>
                  <to>
                    <xdr:col>8</xdr:col>
                    <xdr:colOff>9525</xdr:colOff>
                    <xdr:row>12</xdr:row>
                    <xdr:rowOff>295275</xdr:rowOff>
                  </to>
                </anchor>
              </controlPr>
            </control>
          </mc:Choice>
        </mc:AlternateContent>
        <mc:AlternateContent xmlns:mc="http://schemas.openxmlformats.org/markup-compatibility/2006">
          <mc:Choice Requires="x14">
            <control shapeId="6170" r:id="rId15" name="Check Box 26">
              <controlPr defaultSize="0" autoFill="0" autoLine="0" autoPict="0">
                <anchor moveWithCells="1">
                  <from>
                    <xdr:col>6</xdr:col>
                    <xdr:colOff>333375</xdr:colOff>
                    <xdr:row>13</xdr:row>
                    <xdr:rowOff>47625</xdr:rowOff>
                  </from>
                  <to>
                    <xdr:col>8</xdr:col>
                    <xdr:colOff>9525</xdr:colOff>
                    <xdr:row>13</xdr:row>
                    <xdr:rowOff>295275</xdr:rowOff>
                  </to>
                </anchor>
              </controlPr>
            </control>
          </mc:Choice>
        </mc:AlternateContent>
        <mc:AlternateContent xmlns:mc="http://schemas.openxmlformats.org/markup-compatibility/2006">
          <mc:Choice Requires="x14">
            <control shapeId="6173" r:id="rId16" name="Check Box 29">
              <controlPr defaultSize="0" autoFill="0" autoLine="0" autoPict="0">
                <anchor moveWithCells="1">
                  <from>
                    <xdr:col>6</xdr:col>
                    <xdr:colOff>333375</xdr:colOff>
                    <xdr:row>14</xdr:row>
                    <xdr:rowOff>47625</xdr:rowOff>
                  </from>
                  <to>
                    <xdr:col>8</xdr:col>
                    <xdr:colOff>9525</xdr:colOff>
                    <xdr:row>14</xdr:row>
                    <xdr:rowOff>295275</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6</xdr:col>
                    <xdr:colOff>333375</xdr:colOff>
                    <xdr:row>15</xdr:row>
                    <xdr:rowOff>47625</xdr:rowOff>
                  </from>
                  <to>
                    <xdr:col>8</xdr:col>
                    <xdr:colOff>9525</xdr:colOff>
                    <xdr:row>15</xdr:row>
                    <xdr:rowOff>295275</xdr:rowOff>
                  </to>
                </anchor>
              </controlPr>
            </control>
          </mc:Choice>
        </mc:AlternateContent>
        <mc:AlternateContent xmlns:mc="http://schemas.openxmlformats.org/markup-compatibility/2006">
          <mc:Choice Requires="x14">
            <control shapeId="6179" r:id="rId18" name="Check Box 35">
              <controlPr defaultSize="0" autoFill="0" autoLine="0" autoPict="0">
                <anchor moveWithCells="1">
                  <from>
                    <xdr:col>6</xdr:col>
                    <xdr:colOff>333375</xdr:colOff>
                    <xdr:row>16</xdr:row>
                    <xdr:rowOff>47625</xdr:rowOff>
                  </from>
                  <to>
                    <xdr:col>8</xdr:col>
                    <xdr:colOff>9525</xdr:colOff>
                    <xdr:row>16</xdr:row>
                    <xdr:rowOff>295275</xdr:rowOff>
                  </to>
                </anchor>
              </controlPr>
            </control>
          </mc:Choice>
        </mc:AlternateContent>
        <mc:AlternateContent xmlns:mc="http://schemas.openxmlformats.org/markup-compatibility/2006">
          <mc:Choice Requires="x14">
            <control shapeId="6182" r:id="rId19" name="Check Box 38">
              <controlPr defaultSize="0" autoFill="0" autoLine="0" autoPict="0">
                <anchor moveWithCells="1">
                  <from>
                    <xdr:col>6</xdr:col>
                    <xdr:colOff>333375</xdr:colOff>
                    <xdr:row>17</xdr:row>
                    <xdr:rowOff>47625</xdr:rowOff>
                  </from>
                  <to>
                    <xdr:col>8</xdr:col>
                    <xdr:colOff>9525</xdr:colOff>
                    <xdr:row>17</xdr:row>
                    <xdr:rowOff>295275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6</xdr:col>
                    <xdr:colOff>333375</xdr:colOff>
                    <xdr:row>18</xdr:row>
                    <xdr:rowOff>47625</xdr:rowOff>
                  </from>
                  <to>
                    <xdr:col>8</xdr:col>
                    <xdr:colOff>9525</xdr:colOff>
                    <xdr:row>18</xdr:row>
                    <xdr:rowOff>295275</xdr:rowOff>
                  </to>
                </anchor>
              </controlPr>
            </control>
          </mc:Choice>
        </mc:AlternateContent>
        <mc:AlternateContent xmlns:mc="http://schemas.openxmlformats.org/markup-compatibility/2006">
          <mc:Choice Requires="x14">
            <control shapeId="6188" r:id="rId21" name="Check Box 44">
              <controlPr defaultSize="0" autoFill="0" autoLine="0" autoPict="0">
                <anchor moveWithCells="1">
                  <from>
                    <xdr:col>6</xdr:col>
                    <xdr:colOff>333375</xdr:colOff>
                    <xdr:row>19</xdr:row>
                    <xdr:rowOff>47625</xdr:rowOff>
                  </from>
                  <to>
                    <xdr:col>8</xdr:col>
                    <xdr:colOff>9525</xdr:colOff>
                    <xdr:row>19</xdr:row>
                    <xdr:rowOff>295275</xdr:rowOff>
                  </to>
                </anchor>
              </controlPr>
            </control>
          </mc:Choice>
        </mc:AlternateContent>
        <mc:AlternateContent xmlns:mc="http://schemas.openxmlformats.org/markup-compatibility/2006">
          <mc:Choice Requires="x14">
            <control shapeId="6191" r:id="rId22" name="Check Box 47">
              <controlPr defaultSize="0" autoFill="0" autoLine="0" autoPict="0">
                <anchor moveWithCells="1">
                  <from>
                    <xdr:col>6</xdr:col>
                    <xdr:colOff>333375</xdr:colOff>
                    <xdr:row>20</xdr:row>
                    <xdr:rowOff>47625</xdr:rowOff>
                  </from>
                  <to>
                    <xdr:col>8</xdr:col>
                    <xdr:colOff>9525</xdr:colOff>
                    <xdr:row>20</xdr:row>
                    <xdr:rowOff>295275</xdr:rowOff>
                  </to>
                </anchor>
              </controlPr>
            </control>
          </mc:Choice>
        </mc:AlternateContent>
        <mc:AlternateContent xmlns:mc="http://schemas.openxmlformats.org/markup-compatibility/2006">
          <mc:Choice Requires="x14">
            <control shapeId="6194" r:id="rId23" name="Check Box 50">
              <controlPr defaultSize="0" autoFill="0" autoLine="0" autoPict="0">
                <anchor moveWithCells="1">
                  <from>
                    <xdr:col>6</xdr:col>
                    <xdr:colOff>333375</xdr:colOff>
                    <xdr:row>21</xdr:row>
                    <xdr:rowOff>47625</xdr:rowOff>
                  </from>
                  <to>
                    <xdr:col>8</xdr:col>
                    <xdr:colOff>9525</xdr:colOff>
                    <xdr:row>21</xdr:row>
                    <xdr:rowOff>295275</xdr:rowOff>
                  </to>
                </anchor>
              </controlPr>
            </control>
          </mc:Choice>
        </mc:AlternateContent>
        <mc:AlternateContent xmlns:mc="http://schemas.openxmlformats.org/markup-compatibility/2006">
          <mc:Choice Requires="x14">
            <control shapeId="6197" r:id="rId24" name="Check Box 53">
              <controlPr defaultSize="0" autoFill="0" autoLine="0" autoPict="0">
                <anchor moveWithCells="1">
                  <from>
                    <xdr:col>6</xdr:col>
                    <xdr:colOff>333375</xdr:colOff>
                    <xdr:row>22</xdr:row>
                    <xdr:rowOff>47625</xdr:rowOff>
                  </from>
                  <to>
                    <xdr:col>8</xdr:col>
                    <xdr:colOff>9525</xdr:colOff>
                    <xdr:row>22</xdr:row>
                    <xdr:rowOff>295275</xdr:rowOff>
                  </to>
                </anchor>
              </controlPr>
            </control>
          </mc:Choice>
        </mc:AlternateContent>
        <mc:AlternateContent xmlns:mc="http://schemas.openxmlformats.org/markup-compatibility/2006">
          <mc:Choice Requires="x14">
            <control shapeId="6200" r:id="rId25" name="Check Box 56">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6203" r:id="rId26" name="Check Box 59">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6206" r:id="rId27" name="Check Box 62">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6209" r:id="rId28" name="Check Box 65">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6212" r:id="rId29" name="Check Box 68">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6215" r:id="rId30" name="Check Box 71">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6218" r:id="rId31" name="Check Box 74">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6221" r:id="rId32" name="Check Box 77">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6224" r:id="rId33" name="Check Box 80">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6227" r:id="rId34" name="Check Box 83">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6230" r:id="rId35" name="Check Box 86">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6233" r:id="rId36" name="Check Box 89">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6236" r:id="rId37" name="Check Box 92">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6239" r:id="rId38" name="Check Box 95">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6242" r:id="rId39" name="Check Box 98">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6243" r:id="rId40" name="Check Box 99">
              <controlPr defaultSize="0" autoFill="0" autoLine="0" autoPict="0">
                <anchor moveWithCells="1">
                  <from>
                    <xdr:col>8</xdr:col>
                    <xdr:colOff>19050</xdr:colOff>
                    <xdr:row>23</xdr:row>
                    <xdr:rowOff>28575</xdr:rowOff>
                  </from>
                  <to>
                    <xdr:col>14</xdr:col>
                    <xdr:colOff>133350</xdr:colOff>
                    <xdr:row>23</xdr:row>
                    <xdr:rowOff>342900</xdr:rowOff>
                  </to>
                </anchor>
              </controlPr>
            </control>
          </mc:Choice>
        </mc:AlternateContent>
        <mc:AlternateContent xmlns:mc="http://schemas.openxmlformats.org/markup-compatibility/2006">
          <mc:Choice Requires="x14">
            <control shapeId="6244" r:id="rId41" name="Check Box 100">
              <controlPr defaultSize="0" autoFill="0" autoLine="0" autoPict="0">
                <anchor moveWithCells="1">
                  <from>
                    <xdr:col>3</xdr:col>
                    <xdr:colOff>295275</xdr:colOff>
                    <xdr:row>23</xdr:row>
                    <xdr:rowOff>28575</xdr:rowOff>
                  </from>
                  <to>
                    <xdr:col>8</xdr:col>
                    <xdr:colOff>0</xdr:colOff>
                    <xdr:row>23</xdr:row>
                    <xdr:rowOff>342900</xdr:rowOff>
                  </to>
                </anchor>
              </controlPr>
            </control>
          </mc:Choice>
        </mc:AlternateContent>
        <mc:AlternateContent xmlns:mc="http://schemas.openxmlformats.org/markup-compatibility/2006">
          <mc:Choice Requires="x14">
            <control shapeId="6245" r:id="rId42" name="Check Box 101">
              <controlPr defaultSize="0" autoFill="0" autoLine="0" autoPict="0">
                <anchor moveWithCells="1">
                  <from>
                    <xdr:col>2</xdr:col>
                    <xdr:colOff>57150</xdr:colOff>
                    <xdr:row>23</xdr:row>
                    <xdr:rowOff>28575</xdr:rowOff>
                  </from>
                  <to>
                    <xdr:col>3</xdr:col>
                    <xdr:colOff>266700</xdr:colOff>
                    <xdr:row>23</xdr:row>
                    <xdr:rowOff>342900</xdr:rowOff>
                  </to>
                </anchor>
              </controlPr>
            </control>
          </mc:Choice>
        </mc:AlternateContent>
        <mc:AlternateContent xmlns:mc="http://schemas.openxmlformats.org/markup-compatibility/2006">
          <mc:Choice Requires="x14">
            <control shapeId="6246" r:id="rId43" name="Check Box 102">
              <controlPr defaultSize="0" autoFill="0" autoLine="0" autoPict="0">
                <anchor moveWithCells="1">
                  <from>
                    <xdr:col>14</xdr:col>
                    <xdr:colOff>161925</xdr:colOff>
                    <xdr:row>23</xdr:row>
                    <xdr:rowOff>28575</xdr:rowOff>
                  </from>
                  <to>
                    <xdr:col>20</xdr:col>
                    <xdr:colOff>57150</xdr:colOff>
                    <xdr:row>23</xdr:row>
                    <xdr:rowOff>342900</xdr:rowOff>
                  </to>
                </anchor>
              </controlPr>
            </control>
          </mc:Choice>
        </mc:AlternateContent>
        <mc:AlternateContent xmlns:mc="http://schemas.openxmlformats.org/markup-compatibility/2006">
          <mc:Choice Requires="x14">
            <control shapeId="6252" r:id="rId44" name="Check Box 108">
              <controlPr defaultSize="0" autoFill="0" autoLine="0" autoPict="0">
                <anchor moveWithCells="1">
                  <from>
                    <xdr:col>16</xdr:col>
                    <xdr:colOff>333375</xdr:colOff>
                    <xdr:row>8</xdr:row>
                    <xdr:rowOff>47625</xdr:rowOff>
                  </from>
                  <to>
                    <xdr:col>18</xdr:col>
                    <xdr:colOff>9525</xdr:colOff>
                    <xdr:row>8</xdr:row>
                    <xdr:rowOff>295275</xdr:rowOff>
                  </to>
                </anchor>
              </controlPr>
            </control>
          </mc:Choice>
        </mc:AlternateContent>
        <mc:AlternateContent xmlns:mc="http://schemas.openxmlformats.org/markup-compatibility/2006">
          <mc:Choice Requires="x14">
            <control shapeId="6253" r:id="rId45" name="Check Box 109">
              <controlPr defaultSize="0" autoFill="0" autoLine="0" autoPict="0">
                <anchor moveWithCells="1">
                  <from>
                    <xdr:col>8</xdr:col>
                    <xdr:colOff>323850</xdr:colOff>
                    <xdr:row>21</xdr:row>
                    <xdr:rowOff>333375</xdr:rowOff>
                  </from>
                  <to>
                    <xdr:col>10</xdr:col>
                    <xdr:colOff>0</xdr:colOff>
                    <xdr:row>22</xdr:row>
                    <xdr:rowOff>228600</xdr:rowOff>
                  </to>
                </anchor>
              </controlPr>
            </control>
          </mc:Choice>
        </mc:AlternateContent>
        <mc:AlternateContent xmlns:mc="http://schemas.openxmlformats.org/markup-compatibility/2006">
          <mc:Choice Requires="x14">
            <control shapeId="6254" r:id="rId46" name="Check Box 110">
              <controlPr defaultSize="0" autoFill="0" autoLine="0" autoPict="0">
                <anchor moveWithCells="1">
                  <from>
                    <xdr:col>8</xdr:col>
                    <xdr:colOff>323850</xdr:colOff>
                    <xdr:row>22</xdr:row>
                    <xdr:rowOff>142875</xdr:rowOff>
                  </from>
                  <to>
                    <xdr:col>10</xdr:col>
                    <xdr:colOff>0</xdr:colOff>
                    <xdr:row>23</xdr:row>
                    <xdr:rowOff>38100</xdr:rowOff>
                  </to>
                </anchor>
              </controlPr>
            </control>
          </mc:Choice>
        </mc:AlternateContent>
        <mc:AlternateContent xmlns:mc="http://schemas.openxmlformats.org/markup-compatibility/2006">
          <mc:Choice Requires="x14">
            <control shapeId="6255" r:id="rId47" name="Check Box 111">
              <controlPr defaultSize="0" autoFill="0" autoLine="0" autoPict="0">
                <anchor moveWithCells="1">
                  <from>
                    <xdr:col>16</xdr:col>
                    <xdr:colOff>333375</xdr:colOff>
                    <xdr:row>22</xdr:row>
                    <xdr:rowOff>47625</xdr:rowOff>
                  </from>
                  <to>
                    <xdr:col>18</xdr:col>
                    <xdr:colOff>9525</xdr:colOff>
                    <xdr:row>22</xdr:row>
                    <xdr:rowOff>295275</xdr:rowOff>
                  </to>
                </anchor>
              </controlPr>
            </control>
          </mc:Choice>
        </mc:AlternateContent>
        <mc:AlternateContent xmlns:mc="http://schemas.openxmlformats.org/markup-compatibility/2006">
          <mc:Choice Requires="x14">
            <control shapeId="6256" r:id="rId48" name="Check Box 112">
              <controlPr defaultSize="0" autoFill="0" autoLine="0" autoPict="0">
                <anchor moveWithCells="1">
                  <from>
                    <xdr:col>16</xdr:col>
                    <xdr:colOff>333375</xdr:colOff>
                    <xdr:row>21</xdr:row>
                    <xdr:rowOff>47625</xdr:rowOff>
                  </from>
                  <to>
                    <xdr:col>18</xdr:col>
                    <xdr:colOff>9525</xdr:colOff>
                    <xdr:row>21</xdr:row>
                    <xdr:rowOff>295275</xdr:rowOff>
                  </to>
                </anchor>
              </controlPr>
            </control>
          </mc:Choice>
        </mc:AlternateContent>
        <mc:AlternateContent xmlns:mc="http://schemas.openxmlformats.org/markup-compatibility/2006">
          <mc:Choice Requires="x14">
            <control shapeId="6257" r:id="rId49" name="Check Box 113">
              <controlPr defaultSize="0" autoFill="0" autoLine="0" autoPict="0">
                <anchor moveWithCells="1">
                  <from>
                    <xdr:col>16</xdr:col>
                    <xdr:colOff>333375</xdr:colOff>
                    <xdr:row>20</xdr:row>
                    <xdr:rowOff>47625</xdr:rowOff>
                  </from>
                  <to>
                    <xdr:col>18</xdr:col>
                    <xdr:colOff>9525</xdr:colOff>
                    <xdr:row>20</xdr:row>
                    <xdr:rowOff>295275</xdr:rowOff>
                  </to>
                </anchor>
              </controlPr>
            </control>
          </mc:Choice>
        </mc:AlternateContent>
        <mc:AlternateContent xmlns:mc="http://schemas.openxmlformats.org/markup-compatibility/2006">
          <mc:Choice Requires="x14">
            <control shapeId="6258" r:id="rId50" name="Check Box 114">
              <controlPr defaultSize="0" autoFill="0" autoLine="0" autoPict="0">
                <anchor moveWithCells="1">
                  <from>
                    <xdr:col>16</xdr:col>
                    <xdr:colOff>333375</xdr:colOff>
                    <xdr:row>19</xdr:row>
                    <xdr:rowOff>47625</xdr:rowOff>
                  </from>
                  <to>
                    <xdr:col>18</xdr:col>
                    <xdr:colOff>9525</xdr:colOff>
                    <xdr:row>19</xdr:row>
                    <xdr:rowOff>295275</xdr:rowOff>
                  </to>
                </anchor>
              </controlPr>
            </control>
          </mc:Choice>
        </mc:AlternateContent>
        <mc:AlternateContent xmlns:mc="http://schemas.openxmlformats.org/markup-compatibility/2006">
          <mc:Choice Requires="x14">
            <control shapeId="6259" r:id="rId51" name="Check Box 115">
              <controlPr defaultSize="0" autoFill="0" autoLine="0" autoPict="0">
                <anchor moveWithCells="1">
                  <from>
                    <xdr:col>16</xdr:col>
                    <xdr:colOff>333375</xdr:colOff>
                    <xdr:row>18</xdr:row>
                    <xdr:rowOff>47625</xdr:rowOff>
                  </from>
                  <to>
                    <xdr:col>18</xdr:col>
                    <xdr:colOff>9525</xdr:colOff>
                    <xdr:row>18</xdr:row>
                    <xdr:rowOff>295275</xdr:rowOff>
                  </to>
                </anchor>
              </controlPr>
            </control>
          </mc:Choice>
        </mc:AlternateContent>
        <mc:AlternateContent xmlns:mc="http://schemas.openxmlformats.org/markup-compatibility/2006">
          <mc:Choice Requires="x14">
            <control shapeId="6260" r:id="rId52" name="Check Box 116">
              <controlPr defaultSize="0" autoFill="0" autoLine="0" autoPict="0">
                <anchor moveWithCells="1">
                  <from>
                    <xdr:col>16</xdr:col>
                    <xdr:colOff>333375</xdr:colOff>
                    <xdr:row>17</xdr:row>
                    <xdr:rowOff>47625</xdr:rowOff>
                  </from>
                  <to>
                    <xdr:col>18</xdr:col>
                    <xdr:colOff>9525</xdr:colOff>
                    <xdr:row>17</xdr:row>
                    <xdr:rowOff>295275</xdr:rowOff>
                  </to>
                </anchor>
              </controlPr>
            </control>
          </mc:Choice>
        </mc:AlternateContent>
        <mc:AlternateContent xmlns:mc="http://schemas.openxmlformats.org/markup-compatibility/2006">
          <mc:Choice Requires="x14">
            <control shapeId="6261" r:id="rId53" name="Check Box 117">
              <controlPr defaultSize="0" autoFill="0" autoLine="0" autoPict="0">
                <anchor moveWithCells="1">
                  <from>
                    <xdr:col>16</xdr:col>
                    <xdr:colOff>333375</xdr:colOff>
                    <xdr:row>16</xdr:row>
                    <xdr:rowOff>47625</xdr:rowOff>
                  </from>
                  <to>
                    <xdr:col>18</xdr:col>
                    <xdr:colOff>9525</xdr:colOff>
                    <xdr:row>16</xdr:row>
                    <xdr:rowOff>295275</xdr:rowOff>
                  </to>
                </anchor>
              </controlPr>
            </control>
          </mc:Choice>
        </mc:AlternateContent>
        <mc:AlternateContent xmlns:mc="http://schemas.openxmlformats.org/markup-compatibility/2006">
          <mc:Choice Requires="x14">
            <control shapeId="6262" r:id="rId54" name="Check Box 118">
              <controlPr defaultSize="0" autoFill="0" autoLine="0" autoPict="0">
                <anchor moveWithCells="1">
                  <from>
                    <xdr:col>16</xdr:col>
                    <xdr:colOff>333375</xdr:colOff>
                    <xdr:row>15</xdr:row>
                    <xdr:rowOff>47625</xdr:rowOff>
                  </from>
                  <to>
                    <xdr:col>18</xdr:col>
                    <xdr:colOff>9525</xdr:colOff>
                    <xdr:row>15</xdr:row>
                    <xdr:rowOff>295275</xdr:rowOff>
                  </to>
                </anchor>
              </controlPr>
            </control>
          </mc:Choice>
        </mc:AlternateContent>
        <mc:AlternateContent xmlns:mc="http://schemas.openxmlformats.org/markup-compatibility/2006">
          <mc:Choice Requires="x14">
            <control shapeId="6263" r:id="rId55" name="Check Box 119">
              <controlPr defaultSize="0" autoFill="0" autoLine="0" autoPict="0">
                <anchor moveWithCells="1">
                  <from>
                    <xdr:col>16</xdr:col>
                    <xdr:colOff>333375</xdr:colOff>
                    <xdr:row>14</xdr:row>
                    <xdr:rowOff>47625</xdr:rowOff>
                  </from>
                  <to>
                    <xdr:col>18</xdr:col>
                    <xdr:colOff>9525</xdr:colOff>
                    <xdr:row>14</xdr:row>
                    <xdr:rowOff>295275</xdr:rowOff>
                  </to>
                </anchor>
              </controlPr>
            </control>
          </mc:Choice>
        </mc:AlternateContent>
        <mc:AlternateContent xmlns:mc="http://schemas.openxmlformats.org/markup-compatibility/2006">
          <mc:Choice Requires="x14">
            <control shapeId="6264" r:id="rId56" name="Check Box 120">
              <controlPr defaultSize="0" autoFill="0" autoLine="0" autoPict="0">
                <anchor moveWithCells="1">
                  <from>
                    <xdr:col>16</xdr:col>
                    <xdr:colOff>333375</xdr:colOff>
                    <xdr:row>13</xdr:row>
                    <xdr:rowOff>47625</xdr:rowOff>
                  </from>
                  <to>
                    <xdr:col>18</xdr:col>
                    <xdr:colOff>9525</xdr:colOff>
                    <xdr:row>13</xdr:row>
                    <xdr:rowOff>295275</xdr:rowOff>
                  </to>
                </anchor>
              </controlPr>
            </control>
          </mc:Choice>
        </mc:AlternateContent>
        <mc:AlternateContent xmlns:mc="http://schemas.openxmlformats.org/markup-compatibility/2006">
          <mc:Choice Requires="x14">
            <control shapeId="6265" r:id="rId57" name="Check Box 121">
              <controlPr defaultSize="0" autoFill="0" autoLine="0" autoPict="0">
                <anchor moveWithCells="1">
                  <from>
                    <xdr:col>16</xdr:col>
                    <xdr:colOff>333375</xdr:colOff>
                    <xdr:row>12</xdr:row>
                    <xdr:rowOff>47625</xdr:rowOff>
                  </from>
                  <to>
                    <xdr:col>18</xdr:col>
                    <xdr:colOff>9525</xdr:colOff>
                    <xdr:row>12</xdr:row>
                    <xdr:rowOff>295275</xdr:rowOff>
                  </to>
                </anchor>
              </controlPr>
            </control>
          </mc:Choice>
        </mc:AlternateContent>
        <mc:AlternateContent xmlns:mc="http://schemas.openxmlformats.org/markup-compatibility/2006">
          <mc:Choice Requires="x14">
            <control shapeId="6266" r:id="rId58" name="Check Box 122">
              <controlPr defaultSize="0" autoFill="0" autoLine="0" autoPict="0">
                <anchor moveWithCells="1">
                  <from>
                    <xdr:col>16</xdr:col>
                    <xdr:colOff>333375</xdr:colOff>
                    <xdr:row>11</xdr:row>
                    <xdr:rowOff>47625</xdr:rowOff>
                  </from>
                  <to>
                    <xdr:col>18</xdr:col>
                    <xdr:colOff>9525</xdr:colOff>
                    <xdr:row>11</xdr:row>
                    <xdr:rowOff>295275</xdr:rowOff>
                  </to>
                </anchor>
              </controlPr>
            </control>
          </mc:Choice>
        </mc:AlternateContent>
        <mc:AlternateContent xmlns:mc="http://schemas.openxmlformats.org/markup-compatibility/2006">
          <mc:Choice Requires="x14">
            <control shapeId="6267" r:id="rId59" name="Check Box 123">
              <controlPr defaultSize="0" autoFill="0" autoLine="0" autoPict="0">
                <anchor moveWithCells="1">
                  <from>
                    <xdr:col>16</xdr:col>
                    <xdr:colOff>333375</xdr:colOff>
                    <xdr:row>10</xdr:row>
                    <xdr:rowOff>47625</xdr:rowOff>
                  </from>
                  <to>
                    <xdr:col>18</xdr:col>
                    <xdr:colOff>9525</xdr:colOff>
                    <xdr:row>10</xdr:row>
                    <xdr:rowOff>295275</xdr:rowOff>
                  </to>
                </anchor>
              </controlPr>
            </control>
          </mc:Choice>
        </mc:AlternateContent>
        <mc:AlternateContent xmlns:mc="http://schemas.openxmlformats.org/markup-compatibility/2006">
          <mc:Choice Requires="x14">
            <control shapeId="6268" r:id="rId60" name="Check Box 124">
              <controlPr defaultSize="0" autoFill="0" autoLine="0" autoPict="0">
                <anchor moveWithCells="1">
                  <from>
                    <xdr:col>16</xdr:col>
                    <xdr:colOff>333375</xdr:colOff>
                    <xdr:row>9</xdr:row>
                    <xdr:rowOff>47625</xdr:rowOff>
                  </from>
                  <to>
                    <xdr:col>18</xdr:col>
                    <xdr:colOff>9525</xdr:colOff>
                    <xdr:row>9</xdr:row>
                    <xdr:rowOff>295275</xdr:rowOff>
                  </to>
                </anchor>
              </controlPr>
            </control>
          </mc:Choice>
        </mc:AlternateContent>
        <mc:AlternateContent xmlns:mc="http://schemas.openxmlformats.org/markup-compatibility/2006">
          <mc:Choice Requires="x14">
            <control shapeId="6269" r:id="rId61" name="Check Box 125">
              <controlPr defaultSize="0" autoFill="0" autoLine="0" autoPict="0">
                <anchor moveWithCells="1">
                  <from>
                    <xdr:col>18</xdr:col>
                    <xdr:colOff>323850</xdr:colOff>
                    <xdr:row>21</xdr:row>
                    <xdr:rowOff>323850</xdr:rowOff>
                  </from>
                  <to>
                    <xdr:col>19</xdr:col>
                    <xdr:colOff>342900</xdr:colOff>
                    <xdr:row>22</xdr:row>
                    <xdr:rowOff>219075</xdr:rowOff>
                  </to>
                </anchor>
              </controlPr>
            </control>
          </mc:Choice>
        </mc:AlternateContent>
        <mc:AlternateContent xmlns:mc="http://schemas.openxmlformats.org/markup-compatibility/2006">
          <mc:Choice Requires="x14">
            <control shapeId="6270" r:id="rId62" name="Check Box 126">
              <controlPr defaultSize="0" autoFill="0" autoLine="0" autoPict="0">
                <anchor moveWithCells="1">
                  <from>
                    <xdr:col>18</xdr:col>
                    <xdr:colOff>323850</xdr:colOff>
                    <xdr:row>22</xdr:row>
                    <xdr:rowOff>133350</xdr:rowOff>
                  </from>
                  <to>
                    <xdr:col>19</xdr:col>
                    <xdr:colOff>342900</xdr:colOff>
                    <xdr:row>23</xdr:row>
                    <xdr:rowOff>28575</xdr:rowOff>
                  </to>
                </anchor>
              </controlPr>
            </control>
          </mc:Choice>
        </mc:AlternateContent>
        <mc:AlternateContent xmlns:mc="http://schemas.openxmlformats.org/markup-compatibility/2006">
          <mc:Choice Requires="x14">
            <control shapeId="6271" r:id="rId63" name="Check Box 127">
              <controlPr defaultSize="0" autoFill="0" autoLine="0" autoPict="0">
                <anchor moveWithCells="1">
                  <from>
                    <xdr:col>8</xdr:col>
                    <xdr:colOff>323850</xdr:colOff>
                    <xdr:row>20</xdr:row>
                    <xdr:rowOff>333375</xdr:rowOff>
                  </from>
                  <to>
                    <xdr:col>10</xdr:col>
                    <xdr:colOff>0</xdr:colOff>
                    <xdr:row>21</xdr:row>
                    <xdr:rowOff>228600</xdr:rowOff>
                  </to>
                </anchor>
              </controlPr>
            </control>
          </mc:Choice>
        </mc:AlternateContent>
        <mc:AlternateContent xmlns:mc="http://schemas.openxmlformats.org/markup-compatibility/2006">
          <mc:Choice Requires="x14">
            <control shapeId="6272" r:id="rId64" name="Check Box 128">
              <controlPr defaultSize="0" autoFill="0" autoLine="0" autoPict="0">
                <anchor moveWithCells="1">
                  <from>
                    <xdr:col>8</xdr:col>
                    <xdr:colOff>323850</xdr:colOff>
                    <xdr:row>21</xdr:row>
                    <xdr:rowOff>142875</xdr:rowOff>
                  </from>
                  <to>
                    <xdr:col>10</xdr:col>
                    <xdr:colOff>0</xdr:colOff>
                    <xdr:row>22</xdr:row>
                    <xdr:rowOff>38100</xdr:rowOff>
                  </to>
                </anchor>
              </controlPr>
            </control>
          </mc:Choice>
        </mc:AlternateContent>
        <mc:AlternateContent xmlns:mc="http://schemas.openxmlformats.org/markup-compatibility/2006">
          <mc:Choice Requires="x14">
            <control shapeId="6273" r:id="rId65" name="Check Box 129">
              <controlPr defaultSize="0" autoFill="0" autoLine="0" autoPict="0">
                <anchor moveWithCells="1">
                  <from>
                    <xdr:col>18</xdr:col>
                    <xdr:colOff>323850</xdr:colOff>
                    <xdr:row>20</xdr:row>
                    <xdr:rowOff>323850</xdr:rowOff>
                  </from>
                  <to>
                    <xdr:col>20</xdr:col>
                    <xdr:colOff>0</xdr:colOff>
                    <xdr:row>21</xdr:row>
                    <xdr:rowOff>219075</xdr:rowOff>
                  </to>
                </anchor>
              </controlPr>
            </control>
          </mc:Choice>
        </mc:AlternateContent>
        <mc:AlternateContent xmlns:mc="http://schemas.openxmlformats.org/markup-compatibility/2006">
          <mc:Choice Requires="x14">
            <control shapeId="6274" r:id="rId66" name="Check Box 130">
              <controlPr defaultSize="0" autoFill="0" autoLine="0" autoPict="0">
                <anchor moveWithCells="1">
                  <from>
                    <xdr:col>18</xdr:col>
                    <xdr:colOff>323850</xdr:colOff>
                    <xdr:row>21</xdr:row>
                    <xdr:rowOff>133350</xdr:rowOff>
                  </from>
                  <to>
                    <xdr:col>20</xdr:col>
                    <xdr:colOff>0</xdr:colOff>
                    <xdr:row>22</xdr:row>
                    <xdr:rowOff>28575</xdr:rowOff>
                  </to>
                </anchor>
              </controlPr>
            </control>
          </mc:Choice>
        </mc:AlternateContent>
        <mc:AlternateContent xmlns:mc="http://schemas.openxmlformats.org/markup-compatibility/2006">
          <mc:Choice Requires="x14">
            <control shapeId="6275" r:id="rId67" name="Check Box 131">
              <controlPr defaultSize="0" autoFill="0" autoLine="0" autoPict="0">
                <anchor moveWithCells="1">
                  <from>
                    <xdr:col>8</xdr:col>
                    <xdr:colOff>323850</xdr:colOff>
                    <xdr:row>19</xdr:row>
                    <xdr:rowOff>333375</xdr:rowOff>
                  </from>
                  <to>
                    <xdr:col>10</xdr:col>
                    <xdr:colOff>0</xdr:colOff>
                    <xdr:row>20</xdr:row>
                    <xdr:rowOff>228600</xdr:rowOff>
                  </to>
                </anchor>
              </controlPr>
            </control>
          </mc:Choice>
        </mc:AlternateContent>
        <mc:AlternateContent xmlns:mc="http://schemas.openxmlformats.org/markup-compatibility/2006">
          <mc:Choice Requires="x14">
            <control shapeId="6276" r:id="rId68" name="Check Box 132">
              <controlPr defaultSize="0" autoFill="0" autoLine="0" autoPict="0">
                <anchor moveWithCells="1">
                  <from>
                    <xdr:col>8</xdr:col>
                    <xdr:colOff>323850</xdr:colOff>
                    <xdr:row>20</xdr:row>
                    <xdr:rowOff>142875</xdr:rowOff>
                  </from>
                  <to>
                    <xdr:col>10</xdr:col>
                    <xdr:colOff>0</xdr:colOff>
                    <xdr:row>21</xdr:row>
                    <xdr:rowOff>38100</xdr:rowOff>
                  </to>
                </anchor>
              </controlPr>
            </control>
          </mc:Choice>
        </mc:AlternateContent>
        <mc:AlternateContent xmlns:mc="http://schemas.openxmlformats.org/markup-compatibility/2006">
          <mc:Choice Requires="x14">
            <control shapeId="6277" r:id="rId69" name="Check Box 133">
              <controlPr defaultSize="0" autoFill="0" autoLine="0" autoPict="0">
                <anchor moveWithCells="1">
                  <from>
                    <xdr:col>18</xdr:col>
                    <xdr:colOff>323850</xdr:colOff>
                    <xdr:row>19</xdr:row>
                    <xdr:rowOff>323850</xdr:rowOff>
                  </from>
                  <to>
                    <xdr:col>20</xdr:col>
                    <xdr:colOff>0</xdr:colOff>
                    <xdr:row>20</xdr:row>
                    <xdr:rowOff>219075</xdr:rowOff>
                  </to>
                </anchor>
              </controlPr>
            </control>
          </mc:Choice>
        </mc:AlternateContent>
        <mc:AlternateContent xmlns:mc="http://schemas.openxmlformats.org/markup-compatibility/2006">
          <mc:Choice Requires="x14">
            <control shapeId="6278" r:id="rId70" name="Check Box 134">
              <controlPr defaultSize="0" autoFill="0" autoLine="0" autoPict="0">
                <anchor moveWithCells="1">
                  <from>
                    <xdr:col>18</xdr:col>
                    <xdr:colOff>323850</xdr:colOff>
                    <xdr:row>20</xdr:row>
                    <xdr:rowOff>133350</xdr:rowOff>
                  </from>
                  <to>
                    <xdr:col>20</xdr:col>
                    <xdr:colOff>0</xdr:colOff>
                    <xdr:row>21</xdr:row>
                    <xdr:rowOff>28575</xdr:rowOff>
                  </to>
                </anchor>
              </controlPr>
            </control>
          </mc:Choice>
        </mc:AlternateContent>
        <mc:AlternateContent xmlns:mc="http://schemas.openxmlformats.org/markup-compatibility/2006">
          <mc:Choice Requires="x14">
            <control shapeId="6279" r:id="rId71" name="Check Box 135">
              <controlPr defaultSize="0" autoFill="0" autoLine="0" autoPict="0">
                <anchor moveWithCells="1">
                  <from>
                    <xdr:col>8</xdr:col>
                    <xdr:colOff>323850</xdr:colOff>
                    <xdr:row>18</xdr:row>
                    <xdr:rowOff>333375</xdr:rowOff>
                  </from>
                  <to>
                    <xdr:col>10</xdr:col>
                    <xdr:colOff>0</xdr:colOff>
                    <xdr:row>19</xdr:row>
                    <xdr:rowOff>228600</xdr:rowOff>
                  </to>
                </anchor>
              </controlPr>
            </control>
          </mc:Choice>
        </mc:AlternateContent>
        <mc:AlternateContent xmlns:mc="http://schemas.openxmlformats.org/markup-compatibility/2006">
          <mc:Choice Requires="x14">
            <control shapeId="6280" r:id="rId72" name="Check Box 136">
              <controlPr defaultSize="0" autoFill="0" autoLine="0" autoPict="0">
                <anchor moveWithCells="1">
                  <from>
                    <xdr:col>8</xdr:col>
                    <xdr:colOff>323850</xdr:colOff>
                    <xdr:row>19</xdr:row>
                    <xdr:rowOff>142875</xdr:rowOff>
                  </from>
                  <to>
                    <xdr:col>10</xdr:col>
                    <xdr:colOff>0</xdr:colOff>
                    <xdr:row>20</xdr:row>
                    <xdr:rowOff>38100</xdr:rowOff>
                  </to>
                </anchor>
              </controlPr>
            </control>
          </mc:Choice>
        </mc:AlternateContent>
        <mc:AlternateContent xmlns:mc="http://schemas.openxmlformats.org/markup-compatibility/2006">
          <mc:Choice Requires="x14">
            <control shapeId="6281" r:id="rId73" name="Check Box 137">
              <controlPr defaultSize="0" autoFill="0" autoLine="0" autoPict="0">
                <anchor moveWithCells="1">
                  <from>
                    <xdr:col>18</xdr:col>
                    <xdr:colOff>323850</xdr:colOff>
                    <xdr:row>18</xdr:row>
                    <xdr:rowOff>323850</xdr:rowOff>
                  </from>
                  <to>
                    <xdr:col>20</xdr:col>
                    <xdr:colOff>0</xdr:colOff>
                    <xdr:row>19</xdr:row>
                    <xdr:rowOff>219075</xdr:rowOff>
                  </to>
                </anchor>
              </controlPr>
            </control>
          </mc:Choice>
        </mc:AlternateContent>
        <mc:AlternateContent xmlns:mc="http://schemas.openxmlformats.org/markup-compatibility/2006">
          <mc:Choice Requires="x14">
            <control shapeId="6282" r:id="rId74" name="Check Box 138">
              <controlPr defaultSize="0" autoFill="0" autoLine="0" autoPict="0">
                <anchor moveWithCells="1">
                  <from>
                    <xdr:col>18</xdr:col>
                    <xdr:colOff>323850</xdr:colOff>
                    <xdr:row>19</xdr:row>
                    <xdr:rowOff>133350</xdr:rowOff>
                  </from>
                  <to>
                    <xdr:col>20</xdr:col>
                    <xdr:colOff>0</xdr:colOff>
                    <xdr:row>20</xdr:row>
                    <xdr:rowOff>28575</xdr:rowOff>
                  </to>
                </anchor>
              </controlPr>
            </control>
          </mc:Choice>
        </mc:AlternateContent>
        <mc:AlternateContent xmlns:mc="http://schemas.openxmlformats.org/markup-compatibility/2006">
          <mc:Choice Requires="x14">
            <control shapeId="6283" r:id="rId75" name="Check Box 139">
              <controlPr defaultSize="0" autoFill="0" autoLine="0" autoPict="0">
                <anchor moveWithCells="1">
                  <from>
                    <xdr:col>8</xdr:col>
                    <xdr:colOff>323850</xdr:colOff>
                    <xdr:row>17</xdr:row>
                    <xdr:rowOff>333375</xdr:rowOff>
                  </from>
                  <to>
                    <xdr:col>10</xdr:col>
                    <xdr:colOff>0</xdr:colOff>
                    <xdr:row>18</xdr:row>
                    <xdr:rowOff>228600</xdr:rowOff>
                  </to>
                </anchor>
              </controlPr>
            </control>
          </mc:Choice>
        </mc:AlternateContent>
        <mc:AlternateContent xmlns:mc="http://schemas.openxmlformats.org/markup-compatibility/2006">
          <mc:Choice Requires="x14">
            <control shapeId="6284" r:id="rId76" name="Check Box 140">
              <controlPr defaultSize="0" autoFill="0" autoLine="0" autoPict="0">
                <anchor moveWithCells="1">
                  <from>
                    <xdr:col>8</xdr:col>
                    <xdr:colOff>323850</xdr:colOff>
                    <xdr:row>18</xdr:row>
                    <xdr:rowOff>142875</xdr:rowOff>
                  </from>
                  <to>
                    <xdr:col>10</xdr:col>
                    <xdr:colOff>0</xdr:colOff>
                    <xdr:row>19</xdr:row>
                    <xdr:rowOff>38100</xdr:rowOff>
                  </to>
                </anchor>
              </controlPr>
            </control>
          </mc:Choice>
        </mc:AlternateContent>
        <mc:AlternateContent xmlns:mc="http://schemas.openxmlformats.org/markup-compatibility/2006">
          <mc:Choice Requires="x14">
            <control shapeId="6285" r:id="rId77" name="Check Box 141">
              <controlPr defaultSize="0" autoFill="0" autoLine="0" autoPict="0">
                <anchor moveWithCells="1">
                  <from>
                    <xdr:col>18</xdr:col>
                    <xdr:colOff>323850</xdr:colOff>
                    <xdr:row>17</xdr:row>
                    <xdr:rowOff>323850</xdr:rowOff>
                  </from>
                  <to>
                    <xdr:col>20</xdr:col>
                    <xdr:colOff>0</xdr:colOff>
                    <xdr:row>18</xdr:row>
                    <xdr:rowOff>219075</xdr:rowOff>
                  </to>
                </anchor>
              </controlPr>
            </control>
          </mc:Choice>
        </mc:AlternateContent>
        <mc:AlternateContent xmlns:mc="http://schemas.openxmlformats.org/markup-compatibility/2006">
          <mc:Choice Requires="x14">
            <control shapeId="6286" r:id="rId78" name="Check Box 142">
              <controlPr defaultSize="0" autoFill="0" autoLine="0" autoPict="0">
                <anchor moveWithCells="1">
                  <from>
                    <xdr:col>18</xdr:col>
                    <xdr:colOff>323850</xdr:colOff>
                    <xdr:row>18</xdr:row>
                    <xdr:rowOff>133350</xdr:rowOff>
                  </from>
                  <to>
                    <xdr:col>20</xdr:col>
                    <xdr:colOff>0</xdr:colOff>
                    <xdr:row>19</xdr:row>
                    <xdr:rowOff>28575</xdr:rowOff>
                  </to>
                </anchor>
              </controlPr>
            </control>
          </mc:Choice>
        </mc:AlternateContent>
        <mc:AlternateContent xmlns:mc="http://schemas.openxmlformats.org/markup-compatibility/2006">
          <mc:Choice Requires="x14">
            <control shapeId="6287" r:id="rId79" name="Check Box 143">
              <controlPr defaultSize="0" autoFill="0" autoLine="0" autoPict="0">
                <anchor moveWithCells="1">
                  <from>
                    <xdr:col>8</xdr:col>
                    <xdr:colOff>323850</xdr:colOff>
                    <xdr:row>16</xdr:row>
                    <xdr:rowOff>333375</xdr:rowOff>
                  </from>
                  <to>
                    <xdr:col>10</xdr:col>
                    <xdr:colOff>0</xdr:colOff>
                    <xdr:row>17</xdr:row>
                    <xdr:rowOff>228600</xdr:rowOff>
                  </to>
                </anchor>
              </controlPr>
            </control>
          </mc:Choice>
        </mc:AlternateContent>
        <mc:AlternateContent xmlns:mc="http://schemas.openxmlformats.org/markup-compatibility/2006">
          <mc:Choice Requires="x14">
            <control shapeId="6288" r:id="rId80" name="Check Box 144">
              <controlPr defaultSize="0" autoFill="0" autoLine="0" autoPict="0">
                <anchor moveWithCells="1">
                  <from>
                    <xdr:col>8</xdr:col>
                    <xdr:colOff>323850</xdr:colOff>
                    <xdr:row>17</xdr:row>
                    <xdr:rowOff>142875</xdr:rowOff>
                  </from>
                  <to>
                    <xdr:col>10</xdr:col>
                    <xdr:colOff>0</xdr:colOff>
                    <xdr:row>18</xdr:row>
                    <xdr:rowOff>38100</xdr:rowOff>
                  </to>
                </anchor>
              </controlPr>
            </control>
          </mc:Choice>
        </mc:AlternateContent>
        <mc:AlternateContent xmlns:mc="http://schemas.openxmlformats.org/markup-compatibility/2006">
          <mc:Choice Requires="x14">
            <control shapeId="6289" r:id="rId81" name="Check Box 145">
              <controlPr defaultSize="0" autoFill="0" autoLine="0" autoPict="0">
                <anchor moveWithCells="1">
                  <from>
                    <xdr:col>18</xdr:col>
                    <xdr:colOff>323850</xdr:colOff>
                    <xdr:row>16</xdr:row>
                    <xdr:rowOff>323850</xdr:rowOff>
                  </from>
                  <to>
                    <xdr:col>20</xdr:col>
                    <xdr:colOff>0</xdr:colOff>
                    <xdr:row>17</xdr:row>
                    <xdr:rowOff>219075</xdr:rowOff>
                  </to>
                </anchor>
              </controlPr>
            </control>
          </mc:Choice>
        </mc:AlternateContent>
        <mc:AlternateContent xmlns:mc="http://schemas.openxmlformats.org/markup-compatibility/2006">
          <mc:Choice Requires="x14">
            <control shapeId="6290" r:id="rId82" name="Check Box 146">
              <controlPr defaultSize="0" autoFill="0" autoLine="0" autoPict="0">
                <anchor moveWithCells="1">
                  <from>
                    <xdr:col>18</xdr:col>
                    <xdr:colOff>323850</xdr:colOff>
                    <xdr:row>17</xdr:row>
                    <xdr:rowOff>133350</xdr:rowOff>
                  </from>
                  <to>
                    <xdr:col>20</xdr:col>
                    <xdr:colOff>0</xdr:colOff>
                    <xdr:row>18</xdr:row>
                    <xdr:rowOff>28575</xdr:rowOff>
                  </to>
                </anchor>
              </controlPr>
            </control>
          </mc:Choice>
        </mc:AlternateContent>
        <mc:AlternateContent xmlns:mc="http://schemas.openxmlformats.org/markup-compatibility/2006">
          <mc:Choice Requires="x14">
            <control shapeId="6291" r:id="rId83" name="Check Box 147">
              <controlPr defaultSize="0" autoFill="0" autoLine="0" autoPict="0">
                <anchor moveWithCells="1">
                  <from>
                    <xdr:col>8</xdr:col>
                    <xdr:colOff>323850</xdr:colOff>
                    <xdr:row>15</xdr:row>
                    <xdr:rowOff>333375</xdr:rowOff>
                  </from>
                  <to>
                    <xdr:col>10</xdr:col>
                    <xdr:colOff>0</xdr:colOff>
                    <xdr:row>16</xdr:row>
                    <xdr:rowOff>228600</xdr:rowOff>
                  </to>
                </anchor>
              </controlPr>
            </control>
          </mc:Choice>
        </mc:AlternateContent>
        <mc:AlternateContent xmlns:mc="http://schemas.openxmlformats.org/markup-compatibility/2006">
          <mc:Choice Requires="x14">
            <control shapeId="6292" r:id="rId84" name="Check Box 148">
              <controlPr defaultSize="0" autoFill="0" autoLine="0" autoPict="0">
                <anchor moveWithCells="1">
                  <from>
                    <xdr:col>8</xdr:col>
                    <xdr:colOff>323850</xdr:colOff>
                    <xdr:row>16</xdr:row>
                    <xdr:rowOff>142875</xdr:rowOff>
                  </from>
                  <to>
                    <xdr:col>10</xdr:col>
                    <xdr:colOff>0</xdr:colOff>
                    <xdr:row>17</xdr:row>
                    <xdr:rowOff>38100</xdr:rowOff>
                  </to>
                </anchor>
              </controlPr>
            </control>
          </mc:Choice>
        </mc:AlternateContent>
        <mc:AlternateContent xmlns:mc="http://schemas.openxmlformats.org/markup-compatibility/2006">
          <mc:Choice Requires="x14">
            <control shapeId="6293" r:id="rId85" name="Check Box 149">
              <controlPr defaultSize="0" autoFill="0" autoLine="0" autoPict="0">
                <anchor moveWithCells="1">
                  <from>
                    <xdr:col>18</xdr:col>
                    <xdr:colOff>323850</xdr:colOff>
                    <xdr:row>15</xdr:row>
                    <xdr:rowOff>323850</xdr:rowOff>
                  </from>
                  <to>
                    <xdr:col>20</xdr:col>
                    <xdr:colOff>0</xdr:colOff>
                    <xdr:row>16</xdr:row>
                    <xdr:rowOff>219075</xdr:rowOff>
                  </to>
                </anchor>
              </controlPr>
            </control>
          </mc:Choice>
        </mc:AlternateContent>
        <mc:AlternateContent xmlns:mc="http://schemas.openxmlformats.org/markup-compatibility/2006">
          <mc:Choice Requires="x14">
            <control shapeId="6294" r:id="rId86" name="Check Box 150">
              <controlPr defaultSize="0" autoFill="0" autoLine="0" autoPict="0">
                <anchor moveWithCells="1">
                  <from>
                    <xdr:col>18</xdr:col>
                    <xdr:colOff>323850</xdr:colOff>
                    <xdr:row>16</xdr:row>
                    <xdr:rowOff>133350</xdr:rowOff>
                  </from>
                  <to>
                    <xdr:col>20</xdr:col>
                    <xdr:colOff>0</xdr:colOff>
                    <xdr:row>17</xdr:row>
                    <xdr:rowOff>28575</xdr:rowOff>
                  </to>
                </anchor>
              </controlPr>
            </control>
          </mc:Choice>
        </mc:AlternateContent>
        <mc:AlternateContent xmlns:mc="http://schemas.openxmlformats.org/markup-compatibility/2006">
          <mc:Choice Requires="x14">
            <control shapeId="6295" r:id="rId87" name="Check Box 151">
              <controlPr defaultSize="0" autoFill="0" autoLine="0" autoPict="0">
                <anchor moveWithCells="1">
                  <from>
                    <xdr:col>8</xdr:col>
                    <xdr:colOff>323850</xdr:colOff>
                    <xdr:row>14</xdr:row>
                    <xdr:rowOff>333375</xdr:rowOff>
                  </from>
                  <to>
                    <xdr:col>10</xdr:col>
                    <xdr:colOff>0</xdr:colOff>
                    <xdr:row>15</xdr:row>
                    <xdr:rowOff>228600</xdr:rowOff>
                  </to>
                </anchor>
              </controlPr>
            </control>
          </mc:Choice>
        </mc:AlternateContent>
        <mc:AlternateContent xmlns:mc="http://schemas.openxmlformats.org/markup-compatibility/2006">
          <mc:Choice Requires="x14">
            <control shapeId="6296" r:id="rId88" name="Check Box 152">
              <controlPr defaultSize="0" autoFill="0" autoLine="0" autoPict="0">
                <anchor moveWithCells="1">
                  <from>
                    <xdr:col>8</xdr:col>
                    <xdr:colOff>323850</xdr:colOff>
                    <xdr:row>15</xdr:row>
                    <xdr:rowOff>142875</xdr:rowOff>
                  </from>
                  <to>
                    <xdr:col>10</xdr:col>
                    <xdr:colOff>0</xdr:colOff>
                    <xdr:row>16</xdr:row>
                    <xdr:rowOff>38100</xdr:rowOff>
                  </to>
                </anchor>
              </controlPr>
            </control>
          </mc:Choice>
        </mc:AlternateContent>
        <mc:AlternateContent xmlns:mc="http://schemas.openxmlformats.org/markup-compatibility/2006">
          <mc:Choice Requires="x14">
            <control shapeId="6297" r:id="rId89" name="Check Box 153">
              <controlPr defaultSize="0" autoFill="0" autoLine="0" autoPict="0">
                <anchor moveWithCells="1">
                  <from>
                    <xdr:col>18</xdr:col>
                    <xdr:colOff>323850</xdr:colOff>
                    <xdr:row>14</xdr:row>
                    <xdr:rowOff>323850</xdr:rowOff>
                  </from>
                  <to>
                    <xdr:col>20</xdr:col>
                    <xdr:colOff>0</xdr:colOff>
                    <xdr:row>15</xdr:row>
                    <xdr:rowOff>219075</xdr:rowOff>
                  </to>
                </anchor>
              </controlPr>
            </control>
          </mc:Choice>
        </mc:AlternateContent>
        <mc:AlternateContent xmlns:mc="http://schemas.openxmlformats.org/markup-compatibility/2006">
          <mc:Choice Requires="x14">
            <control shapeId="6298" r:id="rId90" name="Check Box 154">
              <controlPr defaultSize="0" autoFill="0" autoLine="0" autoPict="0">
                <anchor moveWithCells="1">
                  <from>
                    <xdr:col>18</xdr:col>
                    <xdr:colOff>323850</xdr:colOff>
                    <xdr:row>15</xdr:row>
                    <xdr:rowOff>133350</xdr:rowOff>
                  </from>
                  <to>
                    <xdr:col>20</xdr:col>
                    <xdr:colOff>0</xdr:colOff>
                    <xdr:row>16</xdr:row>
                    <xdr:rowOff>28575</xdr:rowOff>
                  </to>
                </anchor>
              </controlPr>
            </control>
          </mc:Choice>
        </mc:AlternateContent>
        <mc:AlternateContent xmlns:mc="http://schemas.openxmlformats.org/markup-compatibility/2006">
          <mc:Choice Requires="x14">
            <control shapeId="6299" r:id="rId91" name="Check Box 155">
              <controlPr defaultSize="0" autoFill="0" autoLine="0" autoPict="0">
                <anchor moveWithCells="1">
                  <from>
                    <xdr:col>8</xdr:col>
                    <xdr:colOff>323850</xdr:colOff>
                    <xdr:row>13</xdr:row>
                    <xdr:rowOff>333375</xdr:rowOff>
                  </from>
                  <to>
                    <xdr:col>10</xdr:col>
                    <xdr:colOff>0</xdr:colOff>
                    <xdr:row>14</xdr:row>
                    <xdr:rowOff>228600</xdr:rowOff>
                  </to>
                </anchor>
              </controlPr>
            </control>
          </mc:Choice>
        </mc:AlternateContent>
        <mc:AlternateContent xmlns:mc="http://schemas.openxmlformats.org/markup-compatibility/2006">
          <mc:Choice Requires="x14">
            <control shapeId="6300" r:id="rId92" name="Check Box 156">
              <controlPr defaultSize="0" autoFill="0" autoLine="0" autoPict="0">
                <anchor moveWithCells="1">
                  <from>
                    <xdr:col>8</xdr:col>
                    <xdr:colOff>323850</xdr:colOff>
                    <xdr:row>14</xdr:row>
                    <xdr:rowOff>142875</xdr:rowOff>
                  </from>
                  <to>
                    <xdr:col>10</xdr:col>
                    <xdr:colOff>0</xdr:colOff>
                    <xdr:row>15</xdr:row>
                    <xdr:rowOff>38100</xdr:rowOff>
                  </to>
                </anchor>
              </controlPr>
            </control>
          </mc:Choice>
        </mc:AlternateContent>
        <mc:AlternateContent xmlns:mc="http://schemas.openxmlformats.org/markup-compatibility/2006">
          <mc:Choice Requires="x14">
            <control shapeId="6301" r:id="rId93" name="Check Box 157">
              <controlPr defaultSize="0" autoFill="0" autoLine="0" autoPict="0">
                <anchor moveWithCells="1">
                  <from>
                    <xdr:col>18</xdr:col>
                    <xdr:colOff>323850</xdr:colOff>
                    <xdr:row>13</xdr:row>
                    <xdr:rowOff>323850</xdr:rowOff>
                  </from>
                  <to>
                    <xdr:col>20</xdr:col>
                    <xdr:colOff>0</xdr:colOff>
                    <xdr:row>14</xdr:row>
                    <xdr:rowOff>219075</xdr:rowOff>
                  </to>
                </anchor>
              </controlPr>
            </control>
          </mc:Choice>
        </mc:AlternateContent>
        <mc:AlternateContent xmlns:mc="http://schemas.openxmlformats.org/markup-compatibility/2006">
          <mc:Choice Requires="x14">
            <control shapeId="6302" r:id="rId94" name="Check Box 158">
              <controlPr defaultSize="0" autoFill="0" autoLine="0" autoPict="0">
                <anchor moveWithCells="1">
                  <from>
                    <xdr:col>18</xdr:col>
                    <xdr:colOff>323850</xdr:colOff>
                    <xdr:row>14</xdr:row>
                    <xdr:rowOff>133350</xdr:rowOff>
                  </from>
                  <to>
                    <xdr:col>20</xdr:col>
                    <xdr:colOff>0</xdr:colOff>
                    <xdr:row>15</xdr:row>
                    <xdr:rowOff>28575</xdr:rowOff>
                  </to>
                </anchor>
              </controlPr>
            </control>
          </mc:Choice>
        </mc:AlternateContent>
        <mc:AlternateContent xmlns:mc="http://schemas.openxmlformats.org/markup-compatibility/2006">
          <mc:Choice Requires="x14">
            <control shapeId="6303" r:id="rId95" name="Check Box 159">
              <controlPr defaultSize="0" autoFill="0" autoLine="0" autoPict="0">
                <anchor moveWithCells="1">
                  <from>
                    <xdr:col>8</xdr:col>
                    <xdr:colOff>323850</xdr:colOff>
                    <xdr:row>12</xdr:row>
                    <xdr:rowOff>333375</xdr:rowOff>
                  </from>
                  <to>
                    <xdr:col>10</xdr:col>
                    <xdr:colOff>0</xdr:colOff>
                    <xdr:row>13</xdr:row>
                    <xdr:rowOff>228600</xdr:rowOff>
                  </to>
                </anchor>
              </controlPr>
            </control>
          </mc:Choice>
        </mc:AlternateContent>
        <mc:AlternateContent xmlns:mc="http://schemas.openxmlformats.org/markup-compatibility/2006">
          <mc:Choice Requires="x14">
            <control shapeId="6304" r:id="rId96" name="Check Box 160">
              <controlPr defaultSize="0" autoFill="0" autoLine="0" autoPict="0">
                <anchor moveWithCells="1">
                  <from>
                    <xdr:col>8</xdr:col>
                    <xdr:colOff>323850</xdr:colOff>
                    <xdr:row>13</xdr:row>
                    <xdr:rowOff>142875</xdr:rowOff>
                  </from>
                  <to>
                    <xdr:col>10</xdr:col>
                    <xdr:colOff>0</xdr:colOff>
                    <xdr:row>14</xdr:row>
                    <xdr:rowOff>38100</xdr:rowOff>
                  </to>
                </anchor>
              </controlPr>
            </control>
          </mc:Choice>
        </mc:AlternateContent>
        <mc:AlternateContent xmlns:mc="http://schemas.openxmlformats.org/markup-compatibility/2006">
          <mc:Choice Requires="x14">
            <control shapeId="6305" r:id="rId97" name="Check Box 161">
              <controlPr defaultSize="0" autoFill="0" autoLine="0" autoPict="0">
                <anchor moveWithCells="1">
                  <from>
                    <xdr:col>18</xdr:col>
                    <xdr:colOff>323850</xdr:colOff>
                    <xdr:row>12</xdr:row>
                    <xdr:rowOff>323850</xdr:rowOff>
                  </from>
                  <to>
                    <xdr:col>20</xdr:col>
                    <xdr:colOff>0</xdr:colOff>
                    <xdr:row>13</xdr:row>
                    <xdr:rowOff>219075</xdr:rowOff>
                  </to>
                </anchor>
              </controlPr>
            </control>
          </mc:Choice>
        </mc:AlternateContent>
        <mc:AlternateContent xmlns:mc="http://schemas.openxmlformats.org/markup-compatibility/2006">
          <mc:Choice Requires="x14">
            <control shapeId="6306" r:id="rId98" name="Check Box 162">
              <controlPr defaultSize="0" autoFill="0" autoLine="0" autoPict="0">
                <anchor moveWithCells="1">
                  <from>
                    <xdr:col>18</xdr:col>
                    <xdr:colOff>323850</xdr:colOff>
                    <xdr:row>13</xdr:row>
                    <xdr:rowOff>133350</xdr:rowOff>
                  </from>
                  <to>
                    <xdr:col>20</xdr:col>
                    <xdr:colOff>0</xdr:colOff>
                    <xdr:row>14</xdr:row>
                    <xdr:rowOff>28575</xdr:rowOff>
                  </to>
                </anchor>
              </controlPr>
            </control>
          </mc:Choice>
        </mc:AlternateContent>
        <mc:AlternateContent xmlns:mc="http://schemas.openxmlformats.org/markup-compatibility/2006">
          <mc:Choice Requires="x14">
            <control shapeId="6307" r:id="rId99" name="Check Box 163">
              <controlPr defaultSize="0" autoFill="0" autoLine="0" autoPict="0">
                <anchor moveWithCells="1">
                  <from>
                    <xdr:col>8</xdr:col>
                    <xdr:colOff>323850</xdr:colOff>
                    <xdr:row>11</xdr:row>
                    <xdr:rowOff>333375</xdr:rowOff>
                  </from>
                  <to>
                    <xdr:col>10</xdr:col>
                    <xdr:colOff>0</xdr:colOff>
                    <xdr:row>12</xdr:row>
                    <xdr:rowOff>228600</xdr:rowOff>
                  </to>
                </anchor>
              </controlPr>
            </control>
          </mc:Choice>
        </mc:AlternateContent>
        <mc:AlternateContent xmlns:mc="http://schemas.openxmlformats.org/markup-compatibility/2006">
          <mc:Choice Requires="x14">
            <control shapeId="6308" r:id="rId100" name="Check Box 164">
              <controlPr defaultSize="0" autoFill="0" autoLine="0" autoPict="0">
                <anchor moveWithCells="1">
                  <from>
                    <xdr:col>8</xdr:col>
                    <xdr:colOff>323850</xdr:colOff>
                    <xdr:row>12</xdr:row>
                    <xdr:rowOff>142875</xdr:rowOff>
                  </from>
                  <to>
                    <xdr:col>10</xdr:col>
                    <xdr:colOff>0</xdr:colOff>
                    <xdr:row>13</xdr:row>
                    <xdr:rowOff>38100</xdr:rowOff>
                  </to>
                </anchor>
              </controlPr>
            </control>
          </mc:Choice>
        </mc:AlternateContent>
        <mc:AlternateContent xmlns:mc="http://schemas.openxmlformats.org/markup-compatibility/2006">
          <mc:Choice Requires="x14">
            <control shapeId="6309" r:id="rId101" name="Check Box 165">
              <controlPr defaultSize="0" autoFill="0" autoLine="0" autoPict="0">
                <anchor moveWithCells="1">
                  <from>
                    <xdr:col>18</xdr:col>
                    <xdr:colOff>323850</xdr:colOff>
                    <xdr:row>11</xdr:row>
                    <xdr:rowOff>323850</xdr:rowOff>
                  </from>
                  <to>
                    <xdr:col>20</xdr:col>
                    <xdr:colOff>0</xdr:colOff>
                    <xdr:row>12</xdr:row>
                    <xdr:rowOff>219075</xdr:rowOff>
                  </to>
                </anchor>
              </controlPr>
            </control>
          </mc:Choice>
        </mc:AlternateContent>
        <mc:AlternateContent xmlns:mc="http://schemas.openxmlformats.org/markup-compatibility/2006">
          <mc:Choice Requires="x14">
            <control shapeId="6310" r:id="rId102" name="Check Box 166">
              <controlPr defaultSize="0" autoFill="0" autoLine="0" autoPict="0">
                <anchor moveWithCells="1">
                  <from>
                    <xdr:col>18</xdr:col>
                    <xdr:colOff>323850</xdr:colOff>
                    <xdr:row>12</xdr:row>
                    <xdr:rowOff>133350</xdr:rowOff>
                  </from>
                  <to>
                    <xdr:col>20</xdr:col>
                    <xdr:colOff>0</xdr:colOff>
                    <xdr:row>13</xdr:row>
                    <xdr:rowOff>28575</xdr:rowOff>
                  </to>
                </anchor>
              </controlPr>
            </control>
          </mc:Choice>
        </mc:AlternateContent>
        <mc:AlternateContent xmlns:mc="http://schemas.openxmlformats.org/markup-compatibility/2006">
          <mc:Choice Requires="x14">
            <control shapeId="6311" r:id="rId103" name="Check Box 167">
              <controlPr defaultSize="0" autoFill="0" autoLine="0" autoPict="0">
                <anchor moveWithCells="1">
                  <from>
                    <xdr:col>8</xdr:col>
                    <xdr:colOff>323850</xdr:colOff>
                    <xdr:row>10</xdr:row>
                    <xdr:rowOff>333375</xdr:rowOff>
                  </from>
                  <to>
                    <xdr:col>10</xdr:col>
                    <xdr:colOff>0</xdr:colOff>
                    <xdr:row>11</xdr:row>
                    <xdr:rowOff>228600</xdr:rowOff>
                  </to>
                </anchor>
              </controlPr>
            </control>
          </mc:Choice>
        </mc:AlternateContent>
        <mc:AlternateContent xmlns:mc="http://schemas.openxmlformats.org/markup-compatibility/2006">
          <mc:Choice Requires="x14">
            <control shapeId="6312" r:id="rId104" name="Check Box 168">
              <controlPr defaultSize="0" autoFill="0" autoLine="0" autoPict="0">
                <anchor moveWithCells="1">
                  <from>
                    <xdr:col>8</xdr:col>
                    <xdr:colOff>323850</xdr:colOff>
                    <xdr:row>11</xdr:row>
                    <xdr:rowOff>142875</xdr:rowOff>
                  </from>
                  <to>
                    <xdr:col>10</xdr:col>
                    <xdr:colOff>0</xdr:colOff>
                    <xdr:row>12</xdr:row>
                    <xdr:rowOff>38100</xdr:rowOff>
                  </to>
                </anchor>
              </controlPr>
            </control>
          </mc:Choice>
        </mc:AlternateContent>
        <mc:AlternateContent xmlns:mc="http://schemas.openxmlformats.org/markup-compatibility/2006">
          <mc:Choice Requires="x14">
            <control shapeId="6313" r:id="rId105" name="Check Box 169">
              <controlPr defaultSize="0" autoFill="0" autoLine="0" autoPict="0">
                <anchor moveWithCells="1">
                  <from>
                    <xdr:col>18</xdr:col>
                    <xdr:colOff>323850</xdr:colOff>
                    <xdr:row>10</xdr:row>
                    <xdr:rowOff>323850</xdr:rowOff>
                  </from>
                  <to>
                    <xdr:col>20</xdr:col>
                    <xdr:colOff>0</xdr:colOff>
                    <xdr:row>11</xdr:row>
                    <xdr:rowOff>219075</xdr:rowOff>
                  </to>
                </anchor>
              </controlPr>
            </control>
          </mc:Choice>
        </mc:AlternateContent>
        <mc:AlternateContent xmlns:mc="http://schemas.openxmlformats.org/markup-compatibility/2006">
          <mc:Choice Requires="x14">
            <control shapeId="6314" r:id="rId106" name="Check Box 170">
              <controlPr defaultSize="0" autoFill="0" autoLine="0" autoPict="0">
                <anchor moveWithCells="1">
                  <from>
                    <xdr:col>18</xdr:col>
                    <xdr:colOff>323850</xdr:colOff>
                    <xdr:row>11</xdr:row>
                    <xdr:rowOff>133350</xdr:rowOff>
                  </from>
                  <to>
                    <xdr:col>20</xdr:col>
                    <xdr:colOff>0</xdr:colOff>
                    <xdr:row>12</xdr:row>
                    <xdr:rowOff>28575</xdr:rowOff>
                  </to>
                </anchor>
              </controlPr>
            </control>
          </mc:Choice>
        </mc:AlternateContent>
        <mc:AlternateContent xmlns:mc="http://schemas.openxmlformats.org/markup-compatibility/2006">
          <mc:Choice Requires="x14">
            <control shapeId="6315" r:id="rId107" name="Check Box 171">
              <controlPr defaultSize="0" autoFill="0" autoLine="0" autoPict="0">
                <anchor moveWithCells="1">
                  <from>
                    <xdr:col>8</xdr:col>
                    <xdr:colOff>323850</xdr:colOff>
                    <xdr:row>9</xdr:row>
                    <xdr:rowOff>333375</xdr:rowOff>
                  </from>
                  <to>
                    <xdr:col>10</xdr:col>
                    <xdr:colOff>0</xdr:colOff>
                    <xdr:row>10</xdr:row>
                    <xdr:rowOff>228600</xdr:rowOff>
                  </to>
                </anchor>
              </controlPr>
            </control>
          </mc:Choice>
        </mc:AlternateContent>
        <mc:AlternateContent xmlns:mc="http://schemas.openxmlformats.org/markup-compatibility/2006">
          <mc:Choice Requires="x14">
            <control shapeId="6316" r:id="rId108" name="Check Box 172">
              <controlPr defaultSize="0" autoFill="0" autoLine="0" autoPict="0">
                <anchor moveWithCells="1">
                  <from>
                    <xdr:col>8</xdr:col>
                    <xdr:colOff>323850</xdr:colOff>
                    <xdr:row>10</xdr:row>
                    <xdr:rowOff>142875</xdr:rowOff>
                  </from>
                  <to>
                    <xdr:col>10</xdr:col>
                    <xdr:colOff>0</xdr:colOff>
                    <xdr:row>11</xdr:row>
                    <xdr:rowOff>38100</xdr:rowOff>
                  </to>
                </anchor>
              </controlPr>
            </control>
          </mc:Choice>
        </mc:AlternateContent>
        <mc:AlternateContent xmlns:mc="http://schemas.openxmlformats.org/markup-compatibility/2006">
          <mc:Choice Requires="x14">
            <control shapeId="6317" r:id="rId109" name="Check Box 173">
              <controlPr defaultSize="0" autoFill="0" autoLine="0" autoPict="0">
                <anchor moveWithCells="1">
                  <from>
                    <xdr:col>18</xdr:col>
                    <xdr:colOff>323850</xdr:colOff>
                    <xdr:row>9</xdr:row>
                    <xdr:rowOff>323850</xdr:rowOff>
                  </from>
                  <to>
                    <xdr:col>20</xdr:col>
                    <xdr:colOff>0</xdr:colOff>
                    <xdr:row>10</xdr:row>
                    <xdr:rowOff>219075</xdr:rowOff>
                  </to>
                </anchor>
              </controlPr>
            </control>
          </mc:Choice>
        </mc:AlternateContent>
        <mc:AlternateContent xmlns:mc="http://schemas.openxmlformats.org/markup-compatibility/2006">
          <mc:Choice Requires="x14">
            <control shapeId="6318" r:id="rId110" name="Check Box 174">
              <controlPr defaultSize="0" autoFill="0" autoLine="0" autoPict="0">
                <anchor moveWithCells="1">
                  <from>
                    <xdr:col>18</xdr:col>
                    <xdr:colOff>323850</xdr:colOff>
                    <xdr:row>10</xdr:row>
                    <xdr:rowOff>133350</xdr:rowOff>
                  </from>
                  <to>
                    <xdr:col>20</xdr:col>
                    <xdr:colOff>0</xdr:colOff>
                    <xdr:row>11</xdr:row>
                    <xdr:rowOff>28575</xdr:rowOff>
                  </to>
                </anchor>
              </controlPr>
            </control>
          </mc:Choice>
        </mc:AlternateContent>
        <mc:AlternateContent xmlns:mc="http://schemas.openxmlformats.org/markup-compatibility/2006">
          <mc:Choice Requires="x14">
            <control shapeId="6319" r:id="rId111" name="Check Box 175">
              <controlPr defaultSize="0" autoFill="0" autoLine="0" autoPict="0">
                <anchor moveWithCells="1">
                  <from>
                    <xdr:col>8</xdr:col>
                    <xdr:colOff>323850</xdr:colOff>
                    <xdr:row>8</xdr:row>
                    <xdr:rowOff>333375</xdr:rowOff>
                  </from>
                  <to>
                    <xdr:col>10</xdr:col>
                    <xdr:colOff>0</xdr:colOff>
                    <xdr:row>9</xdr:row>
                    <xdr:rowOff>228600</xdr:rowOff>
                  </to>
                </anchor>
              </controlPr>
            </control>
          </mc:Choice>
        </mc:AlternateContent>
        <mc:AlternateContent xmlns:mc="http://schemas.openxmlformats.org/markup-compatibility/2006">
          <mc:Choice Requires="x14">
            <control shapeId="6320" r:id="rId112" name="Check Box 176">
              <controlPr defaultSize="0" autoFill="0" autoLine="0" autoPict="0">
                <anchor moveWithCells="1">
                  <from>
                    <xdr:col>8</xdr:col>
                    <xdr:colOff>323850</xdr:colOff>
                    <xdr:row>9</xdr:row>
                    <xdr:rowOff>142875</xdr:rowOff>
                  </from>
                  <to>
                    <xdr:col>10</xdr:col>
                    <xdr:colOff>0</xdr:colOff>
                    <xdr:row>10</xdr:row>
                    <xdr:rowOff>38100</xdr:rowOff>
                  </to>
                </anchor>
              </controlPr>
            </control>
          </mc:Choice>
        </mc:AlternateContent>
        <mc:AlternateContent xmlns:mc="http://schemas.openxmlformats.org/markup-compatibility/2006">
          <mc:Choice Requires="x14">
            <control shapeId="6321" r:id="rId113" name="Check Box 177">
              <controlPr defaultSize="0" autoFill="0" autoLine="0" autoPict="0">
                <anchor moveWithCells="1">
                  <from>
                    <xdr:col>18</xdr:col>
                    <xdr:colOff>323850</xdr:colOff>
                    <xdr:row>8</xdr:row>
                    <xdr:rowOff>323850</xdr:rowOff>
                  </from>
                  <to>
                    <xdr:col>20</xdr:col>
                    <xdr:colOff>0</xdr:colOff>
                    <xdr:row>9</xdr:row>
                    <xdr:rowOff>219075</xdr:rowOff>
                  </to>
                </anchor>
              </controlPr>
            </control>
          </mc:Choice>
        </mc:AlternateContent>
        <mc:AlternateContent xmlns:mc="http://schemas.openxmlformats.org/markup-compatibility/2006">
          <mc:Choice Requires="x14">
            <control shapeId="6322" r:id="rId114" name="Check Box 178">
              <controlPr defaultSize="0" autoFill="0" autoLine="0" autoPict="0">
                <anchor moveWithCells="1">
                  <from>
                    <xdr:col>18</xdr:col>
                    <xdr:colOff>323850</xdr:colOff>
                    <xdr:row>9</xdr:row>
                    <xdr:rowOff>133350</xdr:rowOff>
                  </from>
                  <to>
                    <xdr:col>20</xdr:col>
                    <xdr:colOff>0</xdr:colOff>
                    <xdr:row>10</xdr:row>
                    <xdr:rowOff>28575</xdr:rowOff>
                  </to>
                </anchor>
              </controlPr>
            </control>
          </mc:Choice>
        </mc:AlternateContent>
        <mc:AlternateContent xmlns:mc="http://schemas.openxmlformats.org/markup-compatibility/2006">
          <mc:Choice Requires="x14">
            <control shapeId="6323" r:id="rId115" name="Check Box 179">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6324" r:id="rId116" name="Check Box 180">
              <controlPr defaultSize="0" autoFill="0" autoLine="0" autoPict="0">
                <anchor moveWithCells="1">
                  <from>
                    <xdr:col>8</xdr:col>
                    <xdr:colOff>323850</xdr:colOff>
                    <xdr:row>8</xdr:row>
                    <xdr:rowOff>142875</xdr:rowOff>
                  </from>
                  <to>
                    <xdr:col>10</xdr:col>
                    <xdr:colOff>0</xdr:colOff>
                    <xdr:row>9</xdr:row>
                    <xdr:rowOff>38100</xdr:rowOff>
                  </to>
                </anchor>
              </controlPr>
            </control>
          </mc:Choice>
        </mc:AlternateContent>
        <mc:AlternateContent xmlns:mc="http://schemas.openxmlformats.org/markup-compatibility/2006">
          <mc:Choice Requires="x14">
            <control shapeId="6325" r:id="rId117" name="Check Box 181">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mc:AlternateContent xmlns:mc="http://schemas.openxmlformats.org/markup-compatibility/2006">
          <mc:Choice Requires="x14">
            <control shapeId="6326" r:id="rId118" name="Check Box 182">
              <controlPr defaultSize="0" autoFill="0" autoLine="0" autoPict="0">
                <anchor moveWithCells="1">
                  <from>
                    <xdr:col>18</xdr:col>
                    <xdr:colOff>323850</xdr:colOff>
                    <xdr:row>8</xdr:row>
                    <xdr:rowOff>133350</xdr:rowOff>
                  </from>
                  <to>
                    <xdr:col>20</xdr:col>
                    <xdr:colOff>0</xdr:colOff>
                    <xdr:row>9</xdr:row>
                    <xdr:rowOff>28575</xdr:rowOff>
                  </to>
                </anchor>
              </controlPr>
            </control>
          </mc:Choice>
        </mc:AlternateContent>
        <mc:AlternateContent xmlns:mc="http://schemas.openxmlformats.org/markup-compatibility/2006">
          <mc:Choice Requires="x14">
            <control shapeId="6328" r:id="rId119" name="Check Box 184">
              <controlPr defaultSize="0" autoFill="0" autoLine="0" autoPict="0">
                <anchor moveWithCells="1">
                  <from>
                    <xdr:col>8</xdr:col>
                    <xdr:colOff>323850</xdr:colOff>
                    <xdr:row>7</xdr:row>
                    <xdr:rowOff>209550</xdr:rowOff>
                  </from>
                  <to>
                    <xdr:col>10</xdr:col>
                    <xdr:colOff>0</xdr:colOff>
                    <xdr:row>8</xdr:row>
                    <xdr:rowOff>228600</xdr:rowOff>
                  </to>
                </anchor>
              </controlPr>
            </control>
          </mc:Choice>
        </mc:AlternateContent>
        <mc:AlternateContent xmlns:mc="http://schemas.openxmlformats.org/markup-compatibility/2006">
          <mc:Choice Requires="x14">
            <control shapeId="6329" r:id="rId120" name="Check Box 185">
              <controlPr defaultSize="0" autoFill="0" autoLine="0" autoPict="0">
                <anchor moveWithCells="1">
                  <from>
                    <xdr:col>18</xdr:col>
                    <xdr:colOff>323850</xdr:colOff>
                    <xdr:row>7</xdr:row>
                    <xdr:rowOff>200025</xdr:rowOff>
                  </from>
                  <to>
                    <xdr:col>20</xdr:col>
                    <xdr:colOff>0</xdr:colOff>
                    <xdr:row>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入力フォーム!$AZ$19:$AZ$21</xm:f>
          </x14:formula1>
          <xm:sqref>D9:D23</xm:sqref>
        </x14:dataValidation>
        <x14:dataValidation type="list" allowBlank="1" showInputMessage="1" showErrorMessage="1">
          <x14:formula1>
            <xm:f>入力フォーム!$AS$19:$AS$21</xm:f>
          </x14:formula1>
          <xm:sqref>S1:T1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35"/>
  <sheetViews>
    <sheetView showGridLines="0" zoomScaleNormal="10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ht="18" customHeight="1" x14ac:dyDescent="0.4">
      <c r="A1" s="160" t="s">
        <v>56</v>
      </c>
      <c r="B1" s="161"/>
      <c r="C1" s="161"/>
      <c r="D1" s="161"/>
      <c r="E1" s="161"/>
      <c r="F1" s="161"/>
      <c r="G1" s="161"/>
    </row>
    <row r="2" spans="1:7" x14ac:dyDescent="0.4">
      <c r="A2" s="162" t="s">
        <v>32</v>
      </c>
      <c r="B2" s="161"/>
      <c r="C2" s="161"/>
      <c r="D2" s="161"/>
      <c r="E2" s="161"/>
      <c r="F2" s="161"/>
      <c r="G2" s="161"/>
    </row>
    <row r="3" spans="1:7" x14ac:dyDescent="0.4">
      <c r="A3" s="163" t="str">
        <f>IF(申請者情報!C2="","　　　　年　　月　　日",申請者情報!C2)</f>
        <v>　　　　年　　月　　日</v>
      </c>
      <c r="B3" s="164"/>
      <c r="C3" s="164"/>
      <c r="D3" s="164"/>
      <c r="E3" s="164"/>
      <c r="F3" s="164"/>
      <c r="G3" s="164"/>
    </row>
    <row r="4" spans="1:7" x14ac:dyDescent="0.4">
      <c r="A4" s="160" t="s">
        <v>33</v>
      </c>
      <c r="B4" s="161"/>
      <c r="C4" s="161"/>
      <c r="D4" s="161"/>
      <c r="E4" s="161"/>
      <c r="F4" s="161"/>
      <c r="G4" s="161"/>
    </row>
    <row r="5" spans="1:7" x14ac:dyDescent="0.4">
      <c r="A5" s="16"/>
      <c r="B5" s="17"/>
      <c r="C5" s="17"/>
      <c r="D5" s="17"/>
      <c r="E5" s="17"/>
      <c r="F5" s="17"/>
      <c r="G5" s="17"/>
    </row>
    <row r="6" spans="1:7" ht="18.75" customHeight="1" x14ac:dyDescent="0.4">
      <c r="A6" s="169" t="s">
        <v>128</v>
      </c>
      <c r="B6" s="169"/>
      <c r="C6" s="169"/>
      <c r="D6" s="169"/>
      <c r="E6" s="171" t="str">
        <f>IF(申請者情報!C5="","",申請者情報!C5)</f>
        <v/>
      </c>
      <c r="F6" s="171"/>
      <c r="G6" s="171"/>
    </row>
    <row r="7" spans="1:7" ht="18.75" customHeight="1" x14ac:dyDescent="0.4">
      <c r="A7" s="44"/>
      <c r="B7" s="20"/>
      <c r="C7" s="20"/>
      <c r="D7" s="18" t="s">
        <v>129</v>
      </c>
      <c r="E7" s="168" t="str">
        <f>IF(AND(申請者情報!C3="",申請者情報!C4=""),"",IF(申請者情報!C3="",申請者情報!C4,申請者情報!C3))</f>
        <v/>
      </c>
      <c r="F7" s="168"/>
      <c r="G7" s="168"/>
    </row>
    <row r="8" spans="1:7" x14ac:dyDescent="0.4">
      <c r="A8" s="16"/>
      <c r="B8" s="45"/>
      <c r="C8" s="45"/>
      <c r="D8" s="18"/>
      <c r="E8" s="168" t="str">
        <f>IF(申請者情報!C3="","",申請者情報!C4)</f>
        <v/>
      </c>
      <c r="F8" s="168"/>
      <c r="G8" s="168"/>
    </row>
    <row r="9" spans="1:7" s="14" customFormat="1" x14ac:dyDescent="0.4">
      <c r="A9" s="16"/>
      <c r="B9" s="17"/>
      <c r="C9" s="17"/>
      <c r="D9" s="18"/>
      <c r="E9" s="18"/>
      <c r="F9" s="18"/>
      <c r="G9" s="18"/>
    </row>
    <row r="10" spans="1:7" x14ac:dyDescent="0.4">
      <c r="A10" s="160" t="s">
        <v>34</v>
      </c>
      <c r="B10" s="161"/>
      <c r="C10" s="161"/>
      <c r="D10" s="161"/>
      <c r="E10" s="161"/>
      <c r="F10" s="161"/>
      <c r="G10" s="161"/>
    </row>
    <row r="11" spans="1:7" x14ac:dyDescent="0.4">
      <c r="A11" s="16"/>
      <c r="B11" s="17"/>
      <c r="C11" s="17"/>
      <c r="D11" s="17"/>
      <c r="E11" s="17"/>
      <c r="F11" s="17"/>
      <c r="G11" s="17"/>
    </row>
    <row r="12" spans="1:7" x14ac:dyDescent="0.4">
      <c r="A12" s="160" t="s">
        <v>35</v>
      </c>
      <c r="B12" s="161"/>
      <c r="C12" s="161"/>
      <c r="D12" s="161"/>
      <c r="E12" s="161"/>
      <c r="F12" s="161"/>
      <c r="G12" s="161"/>
    </row>
    <row r="13" spans="1:7" ht="18.75" customHeight="1" x14ac:dyDescent="0.4">
      <c r="A13" s="159" t="s">
        <v>36</v>
      </c>
      <c r="B13" s="165" t="s">
        <v>54</v>
      </c>
      <c r="C13" s="159" t="s">
        <v>15</v>
      </c>
      <c r="D13" s="4" t="s">
        <v>37</v>
      </c>
      <c r="E13" s="4" t="s">
        <v>38</v>
      </c>
      <c r="F13" s="159" t="s">
        <v>30</v>
      </c>
      <c r="G13" s="159" t="s">
        <v>39</v>
      </c>
    </row>
    <row r="14" spans="1:7" ht="18.75" customHeight="1" x14ac:dyDescent="0.4">
      <c r="A14" s="159"/>
      <c r="B14" s="166"/>
      <c r="C14" s="159"/>
      <c r="D14" s="5" t="s">
        <v>40</v>
      </c>
      <c r="E14" s="5" t="s">
        <v>41</v>
      </c>
      <c r="F14" s="159"/>
      <c r="G14" s="159"/>
    </row>
    <row r="15" spans="1:7" ht="18.75" customHeight="1" x14ac:dyDescent="0.4">
      <c r="A15" s="159"/>
      <c r="B15" s="167"/>
      <c r="C15" s="159"/>
      <c r="D15" s="6" t="s">
        <v>42</v>
      </c>
      <c r="E15" s="6" t="s">
        <v>30</v>
      </c>
      <c r="F15" s="159"/>
      <c r="G15" s="159"/>
    </row>
    <row r="16" spans="1:7" ht="18.600000000000001" customHeight="1" x14ac:dyDescent="0.4">
      <c r="A16" s="179" t="str">
        <f>IF(C16="","",入力フォーム!L5)</f>
        <v/>
      </c>
      <c r="B16" s="177" t="str">
        <f>IF(識別表1!$L$4="","",識別表1!$L$4&amp;CHAR(10))&amp;識別表1!$S$1</f>
        <v/>
      </c>
      <c r="C16" s="177" t="str">
        <f>IF(入力フォーム!O5="","",入力フォーム!O5)</f>
        <v/>
      </c>
      <c r="D16" s="177" t="str">
        <f>IF(入力フォーム!P5="","",入力フォーム!P5)</f>
        <v/>
      </c>
      <c r="E16" s="175" t="str">
        <f>IF(入力フォーム!Q5="","",入力フォーム!Q5)</f>
        <v/>
      </c>
      <c r="F16" s="175" t="str">
        <f>IF(入力フォーム!S5="","",入力フォーム!S5)</f>
        <v/>
      </c>
      <c r="G16" s="175" t="str">
        <f>IF(識別表1!R5="","",識別表1!R5)</f>
        <v/>
      </c>
    </row>
    <row r="17" spans="1:7" s="14" customFormat="1" ht="18.600000000000001" customHeight="1" x14ac:dyDescent="0.4">
      <c r="A17" s="180"/>
      <c r="B17" s="178"/>
      <c r="C17" s="178"/>
      <c r="D17" s="178"/>
      <c r="E17" s="176"/>
      <c r="F17" s="176"/>
      <c r="G17" s="176"/>
    </row>
    <row r="18" spans="1:7" ht="18.600000000000001" customHeight="1" x14ac:dyDescent="0.4">
      <c r="A18" s="179" t="str">
        <f>IF(C18="","",入力フォーム!L6)</f>
        <v/>
      </c>
      <c r="B18" s="177" t="str">
        <f>IF(識別表2!$L$4="","",識別表2!$L$4&amp;CHAR(10))&amp;識別表2!$S$1</f>
        <v/>
      </c>
      <c r="C18" s="177" t="str">
        <f>IF(入力フォーム!O6="","",入力フォーム!O6)</f>
        <v/>
      </c>
      <c r="D18" s="177" t="str">
        <f>IF(入力フォーム!P6="","",入力フォーム!P6)</f>
        <v/>
      </c>
      <c r="E18" s="175" t="str">
        <f>IF(入力フォーム!Q6="","",入力フォーム!Q6)</f>
        <v/>
      </c>
      <c r="F18" s="175" t="str">
        <f>IF(入力フォーム!S6="","",入力フォーム!S6)</f>
        <v/>
      </c>
      <c r="G18" s="175" t="str">
        <f>IF(識別表2!R5="","",識別表2!R5)</f>
        <v/>
      </c>
    </row>
    <row r="19" spans="1:7" s="14" customFormat="1" ht="18.600000000000001" customHeight="1" x14ac:dyDescent="0.4">
      <c r="A19" s="180"/>
      <c r="B19" s="178"/>
      <c r="C19" s="178"/>
      <c r="D19" s="178"/>
      <c r="E19" s="176"/>
      <c r="F19" s="176"/>
      <c r="G19" s="176"/>
    </row>
    <row r="20" spans="1:7" ht="18.600000000000001" customHeight="1" x14ac:dyDescent="0.4">
      <c r="A20" s="179" t="str">
        <f>IF(C20="","",入力フォーム!L7)</f>
        <v/>
      </c>
      <c r="B20" s="177" t="str">
        <f>IF(識別表3!$L$4="","",識別表3!$L$4&amp;CHAR(10))&amp;識別表3!$S$1</f>
        <v/>
      </c>
      <c r="C20" s="177" t="str">
        <f>IF(入力フォーム!O7="","",入力フォーム!O7)</f>
        <v/>
      </c>
      <c r="D20" s="177" t="str">
        <f>IF(入力フォーム!P7="","",入力フォーム!P7)</f>
        <v/>
      </c>
      <c r="E20" s="175" t="str">
        <f>IF(入力フォーム!Q7="","",入力フォーム!Q7)</f>
        <v/>
      </c>
      <c r="F20" s="175" t="str">
        <f>IF(入力フォーム!S7="","",入力フォーム!S7)</f>
        <v/>
      </c>
      <c r="G20" s="175" t="str">
        <f>IF(識別表3!R5="","",識別表3!R5)</f>
        <v/>
      </c>
    </row>
    <row r="21" spans="1:7" s="14" customFormat="1" ht="18.600000000000001" customHeight="1" x14ac:dyDescent="0.4">
      <c r="A21" s="180"/>
      <c r="B21" s="178"/>
      <c r="C21" s="178"/>
      <c r="D21" s="178"/>
      <c r="E21" s="176"/>
      <c r="F21" s="176"/>
      <c r="G21" s="176"/>
    </row>
    <row r="22" spans="1:7" ht="18.600000000000001" customHeight="1" x14ac:dyDescent="0.4">
      <c r="A22" s="179" t="str">
        <f>IF(C22="","",入力フォーム!L8)</f>
        <v/>
      </c>
      <c r="B22" s="177" t="str">
        <f>IF(識別表4!$L$4="","",識別表4!$L$4&amp;CHAR(10))&amp;識別表4!$S$1</f>
        <v/>
      </c>
      <c r="C22" s="177" t="str">
        <f>IF(入力フォーム!O8="","",入力フォーム!O8)</f>
        <v/>
      </c>
      <c r="D22" s="177" t="str">
        <f>IF(入力フォーム!P8="","",入力フォーム!P8)</f>
        <v/>
      </c>
      <c r="E22" s="175" t="str">
        <f>IF(入力フォーム!Q8="","",入力フォーム!Q8)</f>
        <v/>
      </c>
      <c r="F22" s="175" t="str">
        <f>IF(入力フォーム!S8="","",入力フォーム!S8)</f>
        <v/>
      </c>
      <c r="G22" s="175" t="str">
        <f>IF(識別表4!R5="","",識別表4!R5)</f>
        <v/>
      </c>
    </row>
    <row r="23" spans="1:7" s="14" customFormat="1" ht="18.600000000000001" customHeight="1" x14ac:dyDescent="0.4">
      <c r="A23" s="180"/>
      <c r="B23" s="178"/>
      <c r="C23" s="178"/>
      <c r="D23" s="178"/>
      <c r="E23" s="176"/>
      <c r="F23" s="176"/>
      <c r="G23" s="176"/>
    </row>
    <row r="24" spans="1:7" ht="18.600000000000001" customHeight="1" x14ac:dyDescent="0.4">
      <c r="A24" s="179" t="str">
        <f>IF(C24="","",入力フォーム!L9)</f>
        <v/>
      </c>
      <c r="B24" s="177" t="str">
        <f>IF(識別表5!$L$4="","",識別表5!$L$4&amp;CHAR(10))&amp;識別表5!$S$1</f>
        <v/>
      </c>
      <c r="C24" s="177" t="str">
        <f>IF(入力フォーム!O9="","",入力フォーム!O9)</f>
        <v/>
      </c>
      <c r="D24" s="177" t="str">
        <f>IF(入力フォーム!P9="","",入力フォーム!P9)</f>
        <v/>
      </c>
      <c r="E24" s="175" t="str">
        <f>IF(入力フォーム!Q9="","",入力フォーム!Q9)</f>
        <v/>
      </c>
      <c r="F24" s="175" t="str">
        <f>IF(入力フォーム!S9="","",入力フォーム!S9)</f>
        <v/>
      </c>
      <c r="G24" s="175" t="str">
        <f>IF(識別表5!R5="","",識別表5!R5)</f>
        <v/>
      </c>
    </row>
    <row r="25" spans="1:7" s="14" customFormat="1" ht="18.600000000000001" customHeight="1" x14ac:dyDescent="0.4">
      <c r="A25" s="180"/>
      <c r="B25" s="178"/>
      <c r="C25" s="178"/>
      <c r="D25" s="178"/>
      <c r="E25" s="176"/>
      <c r="F25" s="176"/>
      <c r="G25" s="176"/>
    </row>
    <row r="26" spans="1:7" ht="35.1" customHeight="1" x14ac:dyDescent="0.4">
      <c r="A26" s="159" t="s">
        <v>43</v>
      </c>
      <c r="B26" s="159"/>
      <c r="C26" s="7">
        <f>SUM(C16:C24)</f>
        <v>0</v>
      </c>
      <c r="D26" s="7"/>
      <c r="E26" s="7"/>
      <c r="F26" s="11">
        <f>SUM(F16:F24)</f>
        <v>0</v>
      </c>
      <c r="G26" s="7"/>
    </row>
    <row r="27" spans="1:7" x14ac:dyDescent="0.4">
      <c r="A27" s="3"/>
    </row>
    <row r="28" spans="1:7" ht="26.25" customHeight="1" x14ac:dyDescent="0.4">
      <c r="A28" s="172" t="s">
        <v>67</v>
      </c>
      <c r="B28" s="170"/>
      <c r="C28" s="170"/>
      <c r="D28" s="170"/>
      <c r="E28" s="170"/>
      <c r="F28" s="170"/>
      <c r="G28" s="170"/>
    </row>
    <row r="29" spans="1:7" x14ac:dyDescent="0.4">
      <c r="A29" s="3"/>
    </row>
    <row r="30" spans="1:7" x14ac:dyDescent="0.4">
      <c r="A30" s="160" t="s">
        <v>39</v>
      </c>
      <c r="B30" s="170"/>
      <c r="C30" s="170"/>
      <c r="D30" s="170"/>
      <c r="E30" s="170"/>
      <c r="F30" s="170"/>
      <c r="G30" s="170"/>
    </row>
    <row r="31" spans="1:7" x14ac:dyDescent="0.4">
      <c r="A31" s="160" t="s">
        <v>69</v>
      </c>
      <c r="B31" s="170"/>
      <c r="C31" s="170"/>
      <c r="D31" s="170"/>
      <c r="E31" s="170"/>
      <c r="F31" s="170"/>
      <c r="G31" s="170"/>
    </row>
    <row r="32" spans="1:7" ht="26.25" customHeight="1" x14ac:dyDescent="0.4">
      <c r="A32" s="173" t="s">
        <v>44</v>
      </c>
      <c r="B32" s="174"/>
      <c r="C32" s="174"/>
      <c r="D32" s="174"/>
      <c r="E32" s="174"/>
      <c r="F32" s="174"/>
      <c r="G32" s="174"/>
    </row>
    <row r="33" spans="1:7" ht="26.25" customHeight="1" x14ac:dyDescent="0.4">
      <c r="A33" s="160" t="s">
        <v>45</v>
      </c>
      <c r="B33" s="170"/>
      <c r="C33" s="170"/>
      <c r="D33" s="170"/>
      <c r="E33" s="170"/>
      <c r="F33" s="170"/>
      <c r="G33" s="170"/>
    </row>
    <row r="34" spans="1:7" ht="26.25" customHeight="1" x14ac:dyDescent="0.4">
      <c r="A34" s="160" t="s">
        <v>46</v>
      </c>
      <c r="B34" s="170"/>
      <c r="C34" s="170"/>
      <c r="D34" s="170"/>
      <c r="E34" s="170"/>
      <c r="F34" s="170"/>
      <c r="G34" s="170"/>
    </row>
    <row r="35" spans="1:7" ht="26.25" customHeight="1" x14ac:dyDescent="0.4">
      <c r="A35" s="160"/>
      <c r="B35" s="170"/>
      <c r="C35" s="170"/>
      <c r="D35" s="170"/>
      <c r="E35" s="170"/>
      <c r="F35" s="170"/>
      <c r="G35" s="170"/>
    </row>
  </sheetData>
  <sheetProtection password="E95D" sheet="1" selectLockedCells="1"/>
  <mergeCells count="58">
    <mergeCell ref="G20:G21"/>
    <mergeCell ref="G22:G23"/>
    <mergeCell ref="G24:G25"/>
    <mergeCell ref="E20:E21"/>
    <mergeCell ref="E22:E23"/>
    <mergeCell ref="E24:E25"/>
    <mergeCell ref="F20:F21"/>
    <mergeCell ref="F22:F23"/>
    <mergeCell ref="F24:F25"/>
    <mergeCell ref="C20:C21"/>
    <mergeCell ref="C22:C23"/>
    <mergeCell ref="C24:C25"/>
    <mergeCell ref="D20:D21"/>
    <mergeCell ref="D22:D23"/>
    <mergeCell ref="D24:D25"/>
    <mergeCell ref="B20:B21"/>
    <mergeCell ref="B22:B23"/>
    <mergeCell ref="B24:B25"/>
    <mergeCell ref="A18:A19"/>
    <mergeCell ref="A20:A21"/>
    <mergeCell ref="A22:A23"/>
    <mergeCell ref="A24:A25"/>
    <mergeCell ref="C18:C19"/>
    <mergeCell ref="D18:D19"/>
    <mergeCell ref="E18:E19"/>
    <mergeCell ref="F18:F19"/>
    <mergeCell ref="A16:A17"/>
    <mergeCell ref="C16:C17"/>
    <mergeCell ref="D16:D17"/>
    <mergeCell ref="E16:E17"/>
    <mergeCell ref="F16:F17"/>
    <mergeCell ref="B16:B17"/>
    <mergeCell ref="B18:B19"/>
    <mergeCell ref="A34:G34"/>
    <mergeCell ref="A35:G35"/>
    <mergeCell ref="E6:G6"/>
    <mergeCell ref="E7:G7"/>
    <mergeCell ref="A26:B26"/>
    <mergeCell ref="A28:G28"/>
    <mergeCell ref="A30:G30"/>
    <mergeCell ref="A31:G31"/>
    <mergeCell ref="A32:G32"/>
    <mergeCell ref="A33:G33"/>
    <mergeCell ref="A10:G10"/>
    <mergeCell ref="A12:G12"/>
    <mergeCell ref="A13:A15"/>
    <mergeCell ref="C13:C15"/>
    <mergeCell ref="G16:G17"/>
    <mergeCell ref="G18:G19"/>
    <mergeCell ref="F13:F15"/>
    <mergeCell ref="G13:G15"/>
    <mergeCell ref="A1:G1"/>
    <mergeCell ref="A2:G2"/>
    <mergeCell ref="A3:G3"/>
    <mergeCell ref="A4:G4"/>
    <mergeCell ref="B13:B15"/>
    <mergeCell ref="E8:G8"/>
    <mergeCell ref="A6:D6"/>
  </mergeCells>
  <phoneticPr fontId="1"/>
  <pageMargins left="0.94488188976377963" right="0.74803149606299213" top="0.98425196850393704" bottom="0.98425196850393704"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M32"/>
  <sheetViews>
    <sheetView workbookViewId="0">
      <selection activeCell="B9" sqref="B5:B9"/>
    </sheetView>
  </sheetViews>
  <sheetFormatPr defaultRowHeight="18.75" x14ac:dyDescent="0.4"/>
  <cols>
    <col min="1" max="2" width="9" bestFit="1" customWidth="1"/>
    <col min="3" max="3" width="10.25" bestFit="1" customWidth="1"/>
    <col min="4" max="4" width="11.5" customWidth="1"/>
    <col min="5" max="5" width="11.875" customWidth="1"/>
    <col min="6" max="6" width="13" bestFit="1" customWidth="1"/>
    <col min="7" max="7" width="11.625" customWidth="1"/>
    <col min="8" max="8" width="11.625" style="12" customWidth="1"/>
    <col min="9" max="10" width="10.875" style="12" customWidth="1"/>
    <col min="11" max="11" width="10.875" style="43" customWidth="1"/>
    <col min="12" max="14" width="10.875" style="25" customWidth="1"/>
    <col min="15" max="15" width="10.875" customWidth="1"/>
    <col min="16" max="21" width="10.875" style="25" customWidth="1"/>
    <col min="22" max="44" width="10.875" style="28" customWidth="1"/>
    <col min="45" max="45" width="14.25" customWidth="1"/>
    <col min="47" max="47" width="10.375" bestFit="1" customWidth="1"/>
    <col min="48" max="48" width="10.375" style="21" bestFit="1" customWidth="1"/>
    <col min="49" max="49" width="8.75" style="21"/>
    <col min="50" max="50" width="12.375" bestFit="1" customWidth="1"/>
  </cols>
  <sheetData>
    <row r="1" spans="1:65" x14ac:dyDescent="0.4">
      <c r="A1" t="s">
        <v>85</v>
      </c>
      <c r="B1" s="31"/>
      <c r="C1" s="31"/>
      <c r="D1" s="15"/>
      <c r="AS1" s="28"/>
      <c r="AT1" s="28"/>
      <c r="AU1" s="28"/>
      <c r="AV1" s="28"/>
      <c r="AW1" s="28"/>
      <c r="AX1" s="28"/>
      <c r="AY1" s="28"/>
      <c r="AZ1" s="28"/>
      <c r="BA1" s="28"/>
    </row>
    <row r="2" spans="1:65" s="28" customFormat="1" x14ac:dyDescent="0.4">
      <c r="A2" s="183" t="s">
        <v>86</v>
      </c>
      <c r="B2" s="183"/>
      <c r="C2" s="183"/>
      <c r="D2" s="183"/>
      <c r="E2" s="183"/>
      <c r="F2" s="183"/>
      <c r="G2" s="183"/>
      <c r="H2" s="183"/>
      <c r="I2" s="183"/>
      <c r="J2" s="183"/>
      <c r="K2" s="183"/>
      <c r="L2" s="183"/>
      <c r="M2" s="183"/>
      <c r="N2" s="183"/>
      <c r="O2" s="183"/>
      <c r="P2" s="183"/>
      <c r="Q2" s="183"/>
      <c r="R2" s="183"/>
      <c r="S2" s="183"/>
      <c r="T2" s="183"/>
      <c r="U2" s="184"/>
      <c r="V2" s="187" t="s">
        <v>102</v>
      </c>
      <c r="W2" s="188"/>
      <c r="X2" s="188"/>
      <c r="Y2" s="188"/>
      <c r="Z2" s="188"/>
      <c r="AA2" s="188"/>
      <c r="AB2" s="188"/>
      <c r="AC2" s="188"/>
      <c r="AD2" s="188"/>
      <c r="AE2" s="188"/>
      <c r="AF2" s="188"/>
      <c r="AG2" s="188"/>
      <c r="AH2" s="188"/>
      <c r="AI2" s="188"/>
      <c r="AJ2" s="188"/>
      <c r="AK2" s="188"/>
      <c r="AL2" s="188"/>
      <c r="AM2" s="188"/>
      <c r="AN2" s="188"/>
      <c r="AO2" s="188"/>
      <c r="AP2" s="188"/>
      <c r="AQ2" s="188"/>
    </row>
    <row r="3" spans="1:65" s="28" customFormat="1" x14ac:dyDescent="0.4">
      <c r="A3" s="181" t="s">
        <v>50</v>
      </c>
      <c r="B3" s="87" t="s">
        <v>87</v>
      </c>
      <c r="C3" s="87" t="s">
        <v>74</v>
      </c>
      <c r="D3" s="87" t="s">
        <v>1</v>
      </c>
      <c r="E3" s="87" t="s">
        <v>75</v>
      </c>
      <c r="F3" s="87" t="s">
        <v>88</v>
      </c>
      <c r="G3" s="185" t="s">
        <v>89</v>
      </c>
      <c r="H3" s="87" t="s">
        <v>90</v>
      </c>
      <c r="I3" s="87" t="s">
        <v>92</v>
      </c>
      <c r="J3" s="87" t="s">
        <v>93</v>
      </c>
      <c r="K3" s="181" t="s">
        <v>126</v>
      </c>
      <c r="L3" s="87" t="s">
        <v>94</v>
      </c>
      <c r="M3" s="87" t="s">
        <v>95</v>
      </c>
      <c r="N3" s="87" t="s">
        <v>96</v>
      </c>
      <c r="O3" s="186" t="s">
        <v>91</v>
      </c>
      <c r="P3" s="87" t="s">
        <v>97</v>
      </c>
      <c r="Q3" s="87" t="s">
        <v>98</v>
      </c>
      <c r="R3" s="87" t="s">
        <v>99</v>
      </c>
      <c r="S3" s="87" t="s">
        <v>31</v>
      </c>
      <c r="T3" s="87" t="s">
        <v>100</v>
      </c>
      <c r="U3" s="87" t="s">
        <v>101</v>
      </c>
      <c r="V3" s="189" t="s">
        <v>103</v>
      </c>
      <c r="W3" s="190" t="s">
        <v>25</v>
      </c>
      <c r="X3" s="186" t="s">
        <v>19</v>
      </c>
      <c r="Y3" s="181" t="s">
        <v>104</v>
      </c>
      <c r="Z3" s="87" t="s">
        <v>105</v>
      </c>
      <c r="AA3" s="87"/>
      <c r="AB3" s="87"/>
      <c r="AC3" s="87"/>
      <c r="AD3" s="87"/>
      <c r="AE3" s="87"/>
      <c r="AF3" s="87"/>
      <c r="AG3" s="87"/>
      <c r="AH3" s="87"/>
      <c r="AI3" s="87"/>
      <c r="AJ3" s="87" t="s">
        <v>106</v>
      </c>
      <c r="AK3" s="87" t="s">
        <v>107</v>
      </c>
      <c r="AL3" s="87" t="s">
        <v>108</v>
      </c>
      <c r="AM3" s="191" t="s">
        <v>109</v>
      </c>
      <c r="AN3" s="191" t="s">
        <v>110</v>
      </c>
      <c r="AO3" s="191" t="s">
        <v>111</v>
      </c>
      <c r="AP3" s="185" t="s">
        <v>127</v>
      </c>
      <c r="AQ3" s="87" t="s">
        <v>112</v>
      </c>
    </row>
    <row r="4" spans="1:65" s="28" customFormat="1" x14ac:dyDescent="0.4">
      <c r="A4" s="182"/>
      <c r="B4" s="87"/>
      <c r="C4" s="87"/>
      <c r="D4" s="87"/>
      <c r="E4" s="87"/>
      <c r="F4" s="87"/>
      <c r="G4" s="87"/>
      <c r="H4" s="87"/>
      <c r="I4" s="87"/>
      <c r="J4" s="87"/>
      <c r="K4" s="182"/>
      <c r="L4" s="87"/>
      <c r="M4" s="87"/>
      <c r="N4" s="87"/>
      <c r="O4" s="186"/>
      <c r="P4" s="87"/>
      <c r="Q4" s="87"/>
      <c r="R4" s="87"/>
      <c r="S4" s="87"/>
      <c r="T4" s="87"/>
      <c r="U4" s="87"/>
      <c r="V4" s="189"/>
      <c r="W4" s="190"/>
      <c r="X4" s="186"/>
      <c r="Y4" s="182"/>
      <c r="Z4" s="32" t="s">
        <v>113</v>
      </c>
      <c r="AA4" s="33" t="s">
        <v>114</v>
      </c>
      <c r="AB4" s="33" t="s">
        <v>115</v>
      </c>
      <c r="AC4" s="33" t="s">
        <v>116</v>
      </c>
      <c r="AD4" s="33" t="s">
        <v>117</v>
      </c>
      <c r="AE4" s="33" t="s">
        <v>118</v>
      </c>
      <c r="AF4" s="33" t="s">
        <v>119</v>
      </c>
      <c r="AG4" s="33" t="s">
        <v>120</v>
      </c>
      <c r="AH4" s="33" t="s">
        <v>121</v>
      </c>
      <c r="AI4" s="34" t="s">
        <v>122</v>
      </c>
      <c r="AJ4" s="87"/>
      <c r="AK4" s="87"/>
      <c r="AL4" s="87"/>
      <c r="AM4" s="192"/>
      <c r="AN4" s="192"/>
      <c r="AO4" s="192"/>
      <c r="AP4" s="87"/>
      <c r="AQ4" s="87"/>
    </row>
    <row r="5" spans="1:65" x14ac:dyDescent="0.4">
      <c r="A5" s="2" t="str">
        <f>IF(O5="","","検定")</f>
        <v/>
      </c>
      <c r="B5" s="2"/>
      <c r="C5" s="2" t="str">
        <f>IF(O5="","",1)</f>
        <v/>
      </c>
      <c r="D5" s="29" t="str">
        <f>IF(O5="","",IF(申請者情報!$C$2="","",申請者情報!$C$2))</f>
        <v/>
      </c>
      <c r="E5" s="2" t="str">
        <f>IF(O5="","",申請者情報!$C$3&amp;"　"&amp;申請者情報!$C$4)</f>
        <v/>
      </c>
      <c r="F5" s="40"/>
      <c r="G5" s="38"/>
      <c r="H5" s="39"/>
      <c r="I5" s="39"/>
      <c r="J5" s="2"/>
      <c r="K5" s="2"/>
      <c r="L5" s="2" t="str">
        <f>IF(O5="","","アネロイド型圧力計")</f>
        <v/>
      </c>
      <c r="M5" s="2" t="str">
        <f>IF(O5="","","アネロイド型圧力計")</f>
        <v/>
      </c>
      <c r="N5" s="42" t="str">
        <f>IF(O5="","",識別表1!S1)</f>
        <v/>
      </c>
      <c r="O5" s="2" t="str">
        <f>IF(識別表1!D26=0,"",識別表1!D26)</f>
        <v/>
      </c>
      <c r="P5" s="24" t="str">
        <f>IF(O5="","",識別表1!R3)</f>
        <v/>
      </c>
      <c r="Q5" s="2" t="str">
        <f>IF(O5="","",VLOOKUP(識別表1!S1,入力フォーム!AS19:AT21,2,))</f>
        <v/>
      </c>
      <c r="R5" s="35"/>
      <c r="S5" s="2" t="str">
        <f>IF(O5="","",Q5*O5)</f>
        <v/>
      </c>
      <c r="T5" s="39"/>
      <c r="U5" s="39"/>
      <c r="V5" s="41" t="str">
        <f>IF(O5="","","質量圧力計担当")</f>
        <v/>
      </c>
      <c r="W5" s="36" t="str">
        <f>IF(OR(O5="",識別表1!E25=""),"",識別表1!E25)</f>
        <v/>
      </c>
      <c r="X5" s="37" t="str">
        <f>IF(O5="","",O5)</f>
        <v/>
      </c>
      <c r="Y5" s="37">
        <f>SUM(Z5:AE5)</f>
        <v>0</v>
      </c>
      <c r="Z5" s="2">
        <f>識別表1!$N$27</f>
        <v>0</v>
      </c>
      <c r="AA5" s="2">
        <f>識別表1!$N$28</f>
        <v>0</v>
      </c>
      <c r="AB5" s="2">
        <f>識別表1!$N$29</f>
        <v>0</v>
      </c>
      <c r="AC5" s="2">
        <f>識別表1!$S$27</f>
        <v>0</v>
      </c>
      <c r="AD5" s="2">
        <f>識別表1!$S$28</f>
        <v>0</v>
      </c>
      <c r="AE5" s="2">
        <f>識別表1!$S$29</f>
        <v>0</v>
      </c>
      <c r="AF5" s="39"/>
      <c r="AG5" s="39"/>
      <c r="AH5" s="39"/>
      <c r="AI5" s="39"/>
      <c r="AJ5" s="2"/>
      <c r="AK5" s="2"/>
      <c r="AL5" s="2"/>
      <c r="AM5" s="39"/>
      <c r="AN5" s="39"/>
      <c r="AO5" s="39"/>
      <c r="AP5" s="39"/>
      <c r="AQ5" s="2"/>
      <c r="AS5" s="28"/>
      <c r="AT5" s="28"/>
      <c r="AU5" s="28"/>
      <c r="AV5" s="28"/>
      <c r="AW5" s="28"/>
      <c r="AX5" s="28"/>
      <c r="AY5" s="28"/>
      <c r="AZ5" s="28"/>
      <c r="BA5" s="28"/>
      <c r="BB5" s="28"/>
      <c r="BC5" s="28"/>
      <c r="BD5" s="28"/>
      <c r="BE5" s="28"/>
      <c r="BF5" s="28"/>
      <c r="BG5" s="28"/>
      <c r="BH5" s="28"/>
      <c r="BI5" s="28"/>
      <c r="BJ5" s="28"/>
      <c r="BK5" s="28"/>
      <c r="BL5" s="28"/>
      <c r="BM5" s="28"/>
    </row>
    <row r="6" spans="1:65" x14ac:dyDescent="0.4">
      <c r="A6" s="2" t="str">
        <f>IF(O6="","","検定")</f>
        <v/>
      </c>
      <c r="B6" s="2"/>
      <c r="C6" s="2" t="str">
        <f>IF(O6="","",2)</f>
        <v/>
      </c>
      <c r="D6" s="29" t="str">
        <f>IF(O6="","",IF(申請者情報!$C$2="","",申請者情報!$C$2))</f>
        <v/>
      </c>
      <c r="E6" s="2" t="str">
        <f>IF(O6="","",申請者情報!$C$3&amp;"　"&amp;申請者情報!$C$4)</f>
        <v/>
      </c>
      <c r="F6" s="40"/>
      <c r="G6" s="38"/>
      <c r="H6" s="39"/>
      <c r="I6" s="39"/>
      <c r="J6" s="2"/>
      <c r="K6" s="2"/>
      <c r="L6" s="2" t="str">
        <f>IF(O6="","","アネロイド型圧力計")</f>
        <v/>
      </c>
      <c r="M6" s="2" t="str">
        <f>IF(O6="","","アネロイド型圧力計")</f>
        <v/>
      </c>
      <c r="N6" s="42" t="str">
        <f>IF(O6="","",識別表2!S1)</f>
        <v/>
      </c>
      <c r="O6" s="2" t="str">
        <f>IF(識別表2!D26=0,"",識別表2!D26)</f>
        <v/>
      </c>
      <c r="P6" s="24" t="str">
        <f>IF(O6="","",識別表2!R3)</f>
        <v/>
      </c>
      <c r="Q6" s="2" t="str">
        <f>IF(O6="","",VLOOKUP(識別表2!S1,入力フォーム!AS19:AT21,2,))</f>
        <v/>
      </c>
      <c r="R6" s="35"/>
      <c r="S6" s="2" t="str">
        <f>IF(O6="","",Q6*O6)</f>
        <v/>
      </c>
      <c r="T6" s="39"/>
      <c r="U6" s="39"/>
      <c r="V6" s="41" t="str">
        <f>IF(O6="","","質量圧力計担当")</f>
        <v/>
      </c>
      <c r="W6" s="36" t="str">
        <f>IF(OR(O6="",識別表2!E25=""),"",識別表2!E25)</f>
        <v/>
      </c>
      <c r="X6" s="37" t="str">
        <f>IF(O6="","",O6)</f>
        <v/>
      </c>
      <c r="Y6" s="37">
        <f t="shared" ref="Y6:Y9" si="0">SUM(Z6:AE6)</f>
        <v>0</v>
      </c>
      <c r="Z6" s="2">
        <f>識別表2!$N$27</f>
        <v>0</v>
      </c>
      <c r="AA6" s="2">
        <f>識別表2!$N$28</f>
        <v>0</v>
      </c>
      <c r="AB6" s="2">
        <f>識別表2!$N$29</f>
        <v>0</v>
      </c>
      <c r="AC6" s="2">
        <f>識別表2!$S$27</f>
        <v>0</v>
      </c>
      <c r="AD6" s="2">
        <f>識別表2!$S$28</f>
        <v>0</v>
      </c>
      <c r="AE6" s="2">
        <f>識別表2!$S$29</f>
        <v>0</v>
      </c>
      <c r="AF6" s="39"/>
      <c r="AG6" s="39"/>
      <c r="AH6" s="39"/>
      <c r="AI6" s="39"/>
      <c r="AJ6" s="2"/>
      <c r="AK6" s="2"/>
      <c r="AL6" s="2"/>
      <c r="AM6" s="39"/>
      <c r="AN6" s="39"/>
      <c r="AO6" s="39"/>
      <c r="AP6" s="39"/>
      <c r="AQ6" s="2"/>
      <c r="AS6" s="28"/>
      <c r="AT6" s="28"/>
      <c r="AU6" s="28"/>
      <c r="AV6" s="28"/>
      <c r="AW6" s="28"/>
      <c r="AX6" s="28"/>
      <c r="AY6" s="28"/>
      <c r="AZ6" s="28"/>
      <c r="BA6" s="28"/>
      <c r="BB6" s="28"/>
      <c r="BC6" s="28"/>
      <c r="BD6" s="28"/>
      <c r="BE6" s="28"/>
      <c r="BF6" s="28"/>
      <c r="BG6" s="28"/>
      <c r="BH6" s="28"/>
      <c r="BI6" s="28"/>
      <c r="BJ6" s="28"/>
      <c r="BK6" s="28"/>
      <c r="BL6" s="28"/>
      <c r="BM6" s="28"/>
    </row>
    <row r="7" spans="1:65" x14ac:dyDescent="0.4">
      <c r="A7" s="2" t="str">
        <f>IF(O7="","","検定")</f>
        <v/>
      </c>
      <c r="B7" s="2"/>
      <c r="C7" s="2" t="str">
        <f>IF(O7="","",3)</f>
        <v/>
      </c>
      <c r="D7" s="29" t="str">
        <f>IF(O7="","",IF(申請者情報!$C$2="","",申請者情報!$C$2))</f>
        <v/>
      </c>
      <c r="E7" s="2" t="str">
        <f>IF(O7="","",申請者情報!$C$3&amp;"　"&amp;申請者情報!$C$4)</f>
        <v/>
      </c>
      <c r="F7" s="40"/>
      <c r="G7" s="38"/>
      <c r="H7" s="39"/>
      <c r="I7" s="39"/>
      <c r="J7" s="2"/>
      <c r="K7" s="2"/>
      <c r="L7" s="2" t="str">
        <f>IF(O7="","","アネロイド型圧力計")</f>
        <v/>
      </c>
      <c r="M7" s="2" t="str">
        <f>IF(O7="","","アネロイド型圧力計")</f>
        <v/>
      </c>
      <c r="N7" s="42" t="str">
        <f>IF(O7="","",識別表3!S1)</f>
        <v/>
      </c>
      <c r="O7" s="2" t="str">
        <f>IF(識別表3!D26=0,"",識別表3!D26)</f>
        <v/>
      </c>
      <c r="P7" s="24" t="str">
        <f>IF(O7="","",識別表3!R3)</f>
        <v/>
      </c>
      <c r="Q7" s="2" t="str">
        <f>IF(O7="","",VLOOKUP(識別表3!S1,入力フォーム!AS19:AT21,2,))</f>
        <v/>
      </c>
      <c r="R7" s="35"/>
      <c r="S7" s="2" t="str">
        <f>IF(O7="","",Q7*O7)</f>
        <v/>
      </c>
      <c r="T7" s="39"/>
      <c r="U7" s="39"/>
      <c r="V7" s="41" t="str">
        <f>IF(O7="","","質量圧力計担当")</f>
        <v/>
      </c>
      <c r="W7" s="36" t="str">
        <f>IF(OR(O7="",識別表3!E25=""),"",識別表3!E25)</f>
        <v/>
      </c>
      <c r="X7" s="37" t="str">
        <f>IF(O7="","",O7)</f>
        <v/>
      </c>
      <c r="Y7" s="37">
        <f t="shared" si="0"/>
        <v>0</v>
      </c>
      <c r="Z7" s="2">
        <f>識別表3!$N$27</f>
        <v>0</v>
      </c>
      <c r="AA7" s="2">
        <f>識別表3!$N$28</f>
        <v>0</v>
      </c>
      <c r="AB7" s="2">
        <f>識別表3!$N$29</f>
        <v>0</v>
      </c>
      <c r="AC7" s="2">
        <f>識別表3!$S$27</f>
        <v>0</v>
      </c>
      <c r="AD7" s="2">
        <f>識別表3!$S$28</f>
        <v>0</v>
      </c>
      <c r="AE7" s="2">
        <f>識別表3!$S$29</f>
        <v>0</v>
      </c>
      <c r="AF7" s="39"/>
      <c r="AG7" s="39"/>
      <c r="AH7" s="39"/>
      <c r="AI7" s="39"/>
      <c r="AJ7" s="2"/>
      <c r="AK7" s="2"/>
      <c r="AL7" s="2"/>
      <c r="AM7" s="39"/>
      <c r="AN7" s="39"/>
      <c r="AO7" s="39"/>
      <c r="AP7" s="39"/>
      <c r="AQ7" s="2"/>
      <c r="AS7" s="28"/>
      <c r="AT7" s="28"/>
      <c r="AU7" s="28"/>
      <c r="AV7" s="28"/>
      <c r="AW7" s="28"/>
      <c r="AX7" s="28"/>
      <c r="AY7" s="28"/>
      <c r="AZ7" s="28"/>
      <c r="BA7" s="28"/>
      <c r="BB7" s="28"/>
      <c r="BC7" s="28"/>
      <c r="BD7" s="28"/>
      <c r="BE7" s="28"/>
      <c r="BF7" s="28"/>
      <c r="BG7" s="28"/>
      <c r="BH7" s="28"/>
      <c r="BI7" s="28"/>
      <c r="BJ7" s="28"/>
      <c r="BK7" s="28"/>
      <c r="BL7" s="28"/>
      <c r="BM7" s="28"/>
    </row>
    <row r="8" spans="1:65" x14ac:dyDescent="0.4">
      <c r="A8" s="2" t="str">
        <f>IF(O8="","","検定")</f>
        <v/>
      </c>
      <c r="B8" s="2"/>
      <c r="C8" s="2" t="str">
        <f>IF(O8="","",4)</f>
        <v/>
      </c>
      <c r="D8" s="29" t="str">
        <f>IF(O8="","",IF(申請者情報!$C$2="","",申請者情報!$C$2))</f>
        <v/>
      </c>
      <c r="E8" s="2" t="str">
        <f>IF(O8="","",申請者情報!$C$3&amp;"　"&amp;申請者情報!$C$4)</f>
        <v/>
      </c>
      <c r="F8" s="40"/>
      <c r="G8" s="38"/>
      <c r="H8" s="39"/>
      <c r="I8" s="39"/>
      <c r="J8" s="2"/>
      <c r="K8" s="2"/>
      <c r="L8" s="2" t="str">
        <f>IF(O8="","","アネロイド型圧力計")</f>
        <v/>
      </c>
      <c r="M8" s="2" t="str">
        <f>IF(O8="","","アネロイド型圧力計")</f>
        <v/>
      </c>
      <c r="N8" s="42" t="str">
        <f>IF(O8="","",識別表4!S1)</f>
        <v/>
      </c>
      <c r="O8" s="2" t="str">
        <f>IF(識別表4!D26=0,"",識別表4!D26)</f>
        <v/>
      </c>
      <c r="P8" s="24" t="str">
        <f>IF(O8="","",識別表4!R3)</f>
        <v/>
      </c>
      <c r="Q8" s="2" t="str">
        <f>IF(O8="","",VLOOKUP(識別表4!S1,入力フォーム!AS19:AT21,2,))</f>
        <v/>
      </c>
      <c r="R8" s="35"/>
      <c r="S8" s="2" t="str">
        <f>IF(O8="","",Q8*O8)</f>
        <v/>
      </c>
      <c r="T8" s="39"/>
      <c r="U8" s="39"/>
      <c r="V8" s="41" t="str">
        <f>IF(O8="","","質量圧力計担当")</f>
        <v/>
      </c>
      <c r="W8" s="36" t="str">
        <f>IF(OR(O8="",識別表4!E25=""),"",識別表4!E25)</f>
        <v/>
      </c>
      <c r="X8" s="37" t="str">
        <f>IF(O8="","",O8)</f>
        <v/>
      </c>
      <c r="Y8" s="37">
        <f t="shared" si="0"/>
        <v>0</v>
      </c>
      <c r="Z8" s="2">
        <f>識別表4!$N$27</f>
        <v>0</v>
      </c>
      <c r="AA8" s="2">
        <f>識別表4!$N$28</f>
        <v>0</v>
      </c>
      <c r="AB8" s="2">
        <f>識別表4!$N$29</f>
        <v>0</v>
      </c>
      <c r="AC8" s="2">
        <f>識別表4!$S$27</f>
        <v>0</v>
      </c>
      <c r="AD8" s="2">
        <f>識別表4!$S$28</f>
        <v>0</v>
      </c>
      <c r="AE8" s="2">
        <f>識別表4!$S$29</f>
        <v>0</v>
      </c>
      <c r="AF8" s="39"/>
      <c r="AG8" s="39"/>
      <c r="AH8" s="39"/>
      <c r="AI8" s="39"/>
      <c r="AJ8" s="2"/>
      <c r="AK8" s="2"/>
      <c r="AL8" s="2"/>
      <c r="AM8" s="39"/>
      <c r="AN8" s="39"/>
      <c r="AO8" s="39"/>
      <c r="AP8" s="39"/>
      <c r="AQ8" s="2"/>
      <c r="AS8" s="28"/>
      <c r="AT8" s="28"/>
      <c r="AU8" s="28"/>
      <c r="AV8" s="28"/>
      <c r="AW8" s="28"/>
      <c r="AX8" s="28"/>
      <c r="AY8" s="28"/>
      <c r="AZ8" s="28"/>
      <c r="BA8" s="28"/>
      <c r="BB8" s="28"/>
      <c r="BC8" s="28"/>
      <c r="BD8" s="28"/>
      <c r="BE8" s="28"/>
      <c r="BF8" s="28"/>
      <c r="BG8" s="28"/>
      <c r="BH8" s="28"/>
      <c r="BI8" s="28"/>
      <c r="BJ8" s="28"/>
      <c r="BK8" s="28"/>
      <c r="BL8" s="28"/>
      <c r="BM8" s="28"/>
    </row>
    <row r="9" spans="1:65" x14ac:dyDescent="0.4">
      <c r="A9" s="2" t="str">
        <f>IF(O9="","","検定")</f>
        <v/>
      </c>
      <c r="B9" s="2"/>
      <c r="C9" s="2" t="str">
        <f>IF(O9="","",5)</f>
        <v/>
      </c>
      <c r="D9" s="29" t="str">
        <f>IF(O9="","",IF(申請者情報!$C$2="","",申請者情報!$C$2))</f>
        <v/>
      </c>
      <c r="E9" s="2" t="str">
        <f>IF(O9="","",申請者情報!$C$3&amp;"　"&amp;申請者情報!$C$4)</f>
        <v/>
      </c>
      <c r="F9" s="40"/>
      <c r="G9" s="38"/>
      <c r="H9" s="39"/>
      <c r="I9" s="39"/>
      <c r="J9" s="2"/>
      <c r="K9" s="2"/>
      <c r="L9" s="2" t="str">
        <f>IF(O9="","","アネロイド型圧力計")</f>
        <v/>
      </c>
      <c r="M9" s="2" t="str">
        <f>IF(O9="","","アネロイド型圧力計")</f>
        <v/>
      </c>
      <c r="N9" s="42" t="str">
        <f>IF(O9="","",識別表5!S1)</f>
        <v/>
      </c>
      <c r="O9" s="2" t="str">
        <f>IF(識別表5!D26=0,"",識別表5!D26)</f>
        <v/>
      </c>
      <c r="P9" s="24" t="str">
        <f>IF(O9="","",識別表5!R3)</f>
        <v/>
      </c>
      <c r="Q9" s="2" t="str">
        <f>IF(O9="","",VLOOKUP(識別表5!S1,入力フォーム!AS19:AT21,2,))</f>
        <v/>
      </c>
      <c r="R9" s="35"/>
      <c r="S9" s="2" t="str">
        <f>IF(O9="","",Q9*O9)</f>
        <v/>
      </c>
      <c r="T9" s="39"/>
      <c r="U9" s="39"/>
      <c r="V9" s="41" t="str">
        <f>IF(O9="","","質量圧力計担当")</f>
        <v/>
      </c>
      <c r="W9" s="36" t="str">
        <f>IF(OR(O9="",識別表5!E25=""),"",識別表5!E25)</f>
        <v/>
      </c>
      <c r="X9" s="37" t="str">
        <f>IF(O9="","",O9)</f>
        <v/>
      </c>
      <c r="Y9" s="37">
        <f t="shared" si="0"/>
        <v>0</v>
      </c>
      <c r="Z9" s="2">
        <f>識別表5!$N$27</f>
        <v>0</v>
      </c>
      <c r="AA9" s="2">
        <f>識別表5!$N$28</f>
        <v>0</v>
      </c>
      <c r="AB9" s="2">
        <f>識別表5!$N$29</f>
        <v>0</v>
      </c>
      <c r="AC9" s="2">
        <f>識別表5!$S$27</f>
        <v>0</v>
      </c>
      <c r="AD9" s="2">
        <f>識別表5!$S$28</f>
        <v>0</v>
      </c>
      <c r="AE9" s="2">
        <f>識別表5!$S$29</f>
        <v>0</v>
      </c>
      <c r="AF9" s="38"/>
      <c r="AG9" s="38"/>
      <c r="AH9" s="38"/>
      <c r="AI9" s="38"/>
      <c r="AJ9" s="30"/>
      <c r="AK9" s="30"/>
      <c r="AL9" s="30"/>
      <c r="AM9" s="38"/>
      <c r="AN9" s="38"/>
      <c r="AO9" s="38"/>
      <c r="AP9" s="38"/>
      <c r="AQ9" s="30"/>
      <c r="AR9" s="13"/>
      <c r="AS9" s="13"/>
      <c r="AT9" s="13"/>
      <c r="AU9" s="13"/>
      <c r="AV9" s="13"/>
      <c r="AW9" s="13"/>
      <c r="AX9" s="13"/>
      <c r="AY9" s="13"/>
      <c r="AZ9" s="13"/>
      <c r="BA9" s="13"/>
      <c r="BB9" s="13"/>
      <c r="BC9" s="13"/>
      <c r="BD9" s="13"/>
      <c r="BE9" s="28"/>
      <c r="BF9" s="28"/>
      <c r="BG9" s="28"/>
      <c r="BH9" s="28"/>
      <c r="BI9" s="28"/>
      <c r="BJ9" s="28"/>
      <c r="BK9" s="28"/>
      <c r="BL9" s="28"/>
      <c r="BM9" s="28"/>
    </row>
    <row r="10" spans="1:65" x14ac:dyDescent="0.4">
      <c r="Z10" s="27" t="s">
        <v>76</v>
      </c>
      <c r="AA10" s="26" t="s">
        <v>84</v>
      </c>
      <c r="AB10" s="26" t="s">
        <v>81</v>
      </c>
      <c r="AC10" s="26" t="s">
        <v>124</v>
      </c>
      <c r="AD10" s="26" t="s">
        <v>82</v>
      </c>
      <c r="AE10" s="26" t="s">
        <v>77</v>
      </c>
      <c r="AS10" s="28"/>
      <c r="AT10" s="28"/>
      <c r="AU10" s="28"/>
      <c r="AV10" s="28"/>
      <c r="AW10" s="28"/>
      <c r="AX10" s="28"/>
      <c r="AY10" s="28"/>
      <c r="AZ10" s="28"/>
      <c r="BA10" s="28"/>
    </row>
    <row r="11" spans="1:65" x14ac:dyDescent="0.4">
      <c r="AS11" s="28"/>
      <c r="AT11" s="28"/>
      <c r="AU11" s="28"/>
      <c r="AV11" s="28"/>
      <c r="AW11" s="28"/>
      <c r="AX11" s="28"/>
      <c r="AY11" s="28"/>
      <c r="AZ11" s="28"/>
      <c r="BA11" s="28"/>
    </row>
    <row r="12" spans="1:65" x14ac:dyDescent="0.4">
      <c r="AS12" s="28"/>
      <c r="AT12" s="28"/>
      <c r="AU12" s="28"/>
      <c r="AV12" s="28"/>
      <c r="AW12" s="28"/>
      <c r="AX12" s="28"/>
      <c r="AY12" s="28"/>
      <c r="AZ12" s="28"/>
      <c r="BA12" s="28"/>
    </row>
    <row r="13" spans="1:65" x14ac:dyDescent="0.4">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28"/>
      <c r="AT13" s="28"/>
      <c r="AU13" s="28"/>
      <c r="AV13" s="28"/>
      <c r="AW13" s="28"/>
      <c r="AX13" s="28"/>
      <c r="AY13" s="28"/>
      <c r="AZ13" s="28"/>
      <c r="BA13" s="28"/>
    </row>
    <row r="14" spans="1:65" x14ac:dyDescent="0.4">
      <c r="AS14" s="28"/>
      <c r="AT14" s="28"/>
      <c r="AU14" s="28"/>
      <c r="AV14" s="28"/>
      <c r="AW14" s="28"/>
      <c r="AX14" s="28"/>
      <c r="AY14" s="28"/>
      <c r="AZ14" s="28"/>
      <c r="BA14" s="28"/>
    </row>
    <row r="15" spans="1:65" x14ac:dyDescent="0.4">
      <c r="AS15" s="28"/>
      <c r="AT15" s="28"/>
      <c r="AU15" s="28"/>
      <c r="AV15" s="28"/>
      <c r="AW15" s="28"/>
      <c r="AX15" s="28"/>
      <c r="AY15" s="28"/>
      <c r="AZ15" s="28"/>
      <c r="BA15" s="28"/>
    </row>
    <row r="16" spans="1:65" x14ac:dyDescent="0.4">
      <c r="AS16" s="28"/>
      <c r="AT16" s="28"/>
      <c r="AU16" s="28"/>
      <c r="AV16" s="28"/>
      <c r="AW16" s="28"/>
      <c r="AX16" s="28"/>
      <c r="AY16" s="28"/>
      <c r="AZ16" s="28"/>
      <c r="BA16" s="28"/>
    </row>
    <row r="17" spans="45:53" x14ac:dyDescent="0.4">
      <c r="AS17" t="s">
        <v>49</v>
      </c>
    </row>
    <row r="18" spans="45:53" x14ac:dyDescent="0.4">
      <c r="AS18" s="2" t="s">
        <v>50</v>
      </c>
      <c r="AT18" s="2" t="s">
        <v>78</v>
      </c>
      <c r="AU18" t="s">
        <v>63</v>
      </c>
      <c r="AV18" s="21" t="s">
        <v>64</v>
      </c>
      <c r="AX18" t="s">
        <v>61</v>
      </c>
      <c r="AZ18" t="s">
        <v>62</v>
      </c>
      <c r="BA18" t="s">
        <v>64</v>
      </c>
    </row>
    <row r="19" spans="45:53" x14ac:dyDescent="0.4">
      <c r="AS19" s="2" t="s">
        <v>51</v>
      </c>
      <c r="AT19" s="2">
        <v>110</v>
      </c>
      <c r="AU19">
        <v>0</v>
      </c>
      <c r="AV19" s="21">
        <v>50000000</v>
      </c>
      <c r="AX19" s="2" t="str">
        <f>IF(申請者情報!C3="","氏　　　　名","名　　　　称")</f>
        <v>氏　　　　名</v>
      </c>
      <c r="AZ19" s="2" t="s">
        <v>60</v>
      </c>
      <c r="BA19" s="2">
        <v>1000000</v>
      </c>
    </row>
    <row r="20" spans="45:53" x14ac:dyDescent="0.4">
      <c r="AS20" s="2" t="s">
        <v>52</v>
      </c>
      <c r="AT20" s="2">
        <v>590</v>
      </c>
      <c r="AU20">
        <v>50000000</v>
      </c>
      <c r="AV20" s="21">
        <v>100000000</v>
      </c>
      <c r="AX20" s="2" t="str">
        <f>IF(申請者情報!C3="","","代表者の氏名")</f>
        <v/>
      </c>
      <c r="AZ20" s="2" t="s">
        <v>58</v>
      </c>
      <c r="BA20" s="2">
        <v>1000</v>
      </c>
    </row>
    <row r="21" spans="45:53" x14ac:dyDescent="0.4">
      <c r="AS21" s="2" t="s">
        <v>53</v>
      </c>
      <c r="AT21" s="2">
        <v>1230</v>
      </c>
      <c r="AU21">
        <v>100000000</v>
      </c>
      <c r="AV21" s="21">
        <v>200200000</v>
      </c>
      <c r="AZ21" s="2" t="s">
        <v>59</v>
      </c>
      <c r="BA21" s="2">
        <v>1</v>
      </c>
    </row>
    <row r="25" spans="45:53" x14ac:dyDescent="0.4">
      <c r="AS25" s="13"/>
    </row>
    <row r="26" spans="45:53" x14ac:dyDescent="0.4">
      <c r="AS26" s="12"/>
    </row>
    <row r="27" spans="45:53" x14ac:dyDescent="0.4">
      <c r="AS27" s="12"/>
    </row>
    <row r="28" spans="45:53" x14ac:dyDescent="0.4">
      <c r="AS28" s="12"/>
    </row>
    <row r="29" spans="45:53" x14ac:dyDescent="0.4">
      <c r="AS29" s="25"/>
      <c r="AT29" s="25"/>
      <c r="AU29" s="25"/>
      <c r="AV29" s="25"/>
      <c r="AW29" s="12"/>
      <c r="AZ29" s="21"/>
      <c r="BA29" s="21"/>
    </row>
    <row r="30" spans="45:53" x14ac:dyDescent="0.4">
      <c r="AS30" s="25"/>
      <c r="AT30" s="25"/>
      <c r="AU30" s="25"/>
      <c r="AV30" s="25"/>
      <c r="AW30" s="12"/>
      <c r="AZ30" s="21"/>
      <c r="BA30" s="21"/>
    </row>
    <row r="31" spans="45:53" x14ac:dyDescent="0.4">
      <c r="AS31" s="25"/>
      <c r="AT31" s="25"/>
      <c r="AU31" s="25"/>
      <c r="AV31" s="25"/>
      <c r="AW31"/>
      <c r="AZ31" s="21"/>
      <c r="BA31" s="21"/>
    </row>
    <row r="32" spans="45:53" x14ac:dyDescent="0.4">
      <c r="AS32" s="25"/>
      <c r="AT32" s="25"/>
      <c r="AU32" s="25"/>
      <c r="AV32" s="25"/>
      <c r="AW32"/>
      <c r="AZ32" s="21"/>
      <c r="BA32" s="21"/>
    </row>
  </sheetData>
  <sheetProtection password="E95D" sheet="1" selectLockedCells="1"/>
  <mergeCells count="36">
    <mergeCell ref="T3:T4"/>
    <mergeCell ref="U3:U4"/>
    <mergeCell ref="Q3:Q4"/>
    <mergeCell ref="R3:R4"/>
    <mergeCell ref="P3:P4"/>
    <mergeCell ref="S3:S4"/>
    <mergeCell ref="V2:AQ2"/>
    <mergeCell ref="V3:V4"/>
    <mergeCell ref="W3:W4"/>
    <mergeCell ref="X3:X4"/>
    <mergeCell ref="Y3:Y4"/>
    <mergeCell ref="Z3:AI3"/>
    <mergeCell ref="AJ3:AJ4"/>
    <mergeCell ref="AK3:AK4"/>
    <mergeCell ref="AL3:AL4"/>
    <mergeCell ref="AM3:AM4"/>
    <mergeCell ref="AN3:AN4"/>
    <mergeCell ref="AO3:AO4"/>
    <mergeCell ref="AP3:AP4"/>
    <mergeCell ref="AQ3:AQ4"/>
    <mergeCell ref="K3:K4"/>
    <mergeCell ref="A2:U2"/>
    <mergeCell ref="A3:A4"/>
    <mergeCell ref="B3:B4"/>
    <mergeCell ref="C3:C4"/>
    <mergeCell ref="D3:D4"/>
    <mergeCell ref="E3:E4"/>
    <mergeCell ref="F3:F4"/>
    <mergeCell ref="G3:G4"/>
    <mergeCell ref="H3:H4"/>
    <mergeCell ref="O3:O4"/>
    <mergeCell ref="I3:I4"/>
    <mergeCell ref="J3:J4"/>
    <mergeCell ref="L3:L4"/>
    <mergeCell ref="M3:M4"/>
    <mergeCell ref="N3:N4"/>
  </mergeCells>
  <phoneticPr fontId="1"/>
  <dataValidations count="1">
    <dataValidation allowBlank="1" showInputMessage="1" sqref="Z5:AE9"/>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申請者情報</vt:lpstr>
      <vt:lpstr>識別表1</vt:lpstr>
      <vt:lpstr>識別表2</vt:lpstr>
      <vt:lpstr>識別表3</vt:lpstr>
      <vt:lpstr>識別表4</vt:lpstr>
      <vt:lpstr>識別表5</vt:lpstr>
      <vt:lpstr>申請書</vt:lpstr>
      <vt:lpstr>入力フォーム</vt:lpstr>
      <vt:lpstr>識別表1!Print_Area</vt:lpstr>
      <vt:lpstr>識別表2!Print_Area</vt:lpstr>
      <vt:lpstr>識別表3!Print_Area</vt:lpstr>
      <vt:lpstr>識別表4!Print_Area</vt:lpstr>
      <vt:lpstr>識別表5!Print_Area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2024-03-07T04:17:39Z</cp:lastPrinted>
  <dcterms:created xsi:type="dcterms:W3CDTF">2020-11-18T02:15:22Z</dcterms:created>
  <dcterms:modified xsi:type="dcterms:W3CDTF">2024-03-11T06:55:39Z</dcterms:modified>
</cp:coreProperties>
</file>